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7485" windowHeight="3960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'bilanca'!$A$1:$H$24</definedName>
    <definedName name="_xlnm.Print_Area" localSheetId="4">'posebni dio'!$A$1:$F$354</definedName>
    <definedName name="_xlnm.Print_Area" localSheetId="1">'prihodi'!$A$1:$I$46</definedName>
    <definedName name="_xlnm.Print_Area" localSheetId="3">'račun financiranja'!$A$1:$I$24</definedName>
    <definedName name="_xlnm.Print_Area" localSheetId="2">'rashodi-opći dio'!$A$1:$I$91</definedName>
  </definedNames>
  <calcPr fullCalcOnLoad="1"/>
</workbook>
</file>

<file path=xl/sharedStrings.xml><?xml version="1.0" encoding="utf-8"?>
<sst xmlns="http://schemas.openxmlformats.org/spreadsheetml/2006/main" count="607" uniqueCount="295">
  <si>
    <t>Dodatna ulaganja na građevinskim objektima</t>
  </si>
  <si>
    <t>Uređaji, strojevi i oprema za ostale namjene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</si>
  <si>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</si>
  <si>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</si>
  <si>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</si>
  <si>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</si>
  <si>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</si>
  <si>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</si>
  <si>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</si>
  <si>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</si>
  <si>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</si>
  <si>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</si>
  <si>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</si>
  <si>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 xml:space="preserve">Kamate za primljene zajmove </t>
  </si>
  <si>
    <t>3422</t>
  </si>
  <si>
    <t>Financijski rashodi</t>
  </si>
  <si>
    <t>3632</t>
  </si>
  <si>
    <t>Tekuće donacije u novcu</t>
  </si>
  <si>
    <t>Rashodi za nabavu neproizvedene imovine</t>
  </si>
  <si>
    <t>Rashodi za nabavu proizvedene dugotrajne imovine</t>
  </si>
  <si>
    <t>Građevinski objekti</t>
  </si>
  <si>
    <t>4212</t>
  </si>
  <si>
    <t xml:space="preserve">Poslovni objekti </t>
  </si>
  <si>
    <t>4214</t>
  </si>
  <si>
    <t>Ostali građevinski objekti</t>
  </si>
  <si>
    <t>4221</t>
  </si>
  <si>
    <t>Uredska oprema i namještaj</t>
  </si>
  <si>
    <t>4222</t>
  </si>
  <si>
    <t>Komunikacijska oprema</t>
  </si>
  <si>
    <t>Postrojenja i oprema</t>
  </si>
  <si>
    <t>4227</t>
  </si>
  <si>
    <t>Prijevozna sredstva</t>
  </si>
  <si>
    <t>Prijevozna sredstva u cestovnom prometu</t>
  </si>
  <si>
    <t>4231</t>
  </si>
  <si>
    <t>Rashodi za dodatna ulaganja na nefinancijskoj imovini</t>
  </si>
  <si>
    <t>4511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</si>
  <si>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</si>
  <si>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</si>
  <si>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</si>
  <si>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</si>
  <si>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</si>
  <si>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</si>
  <si>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</si>
  <si>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</si>
  <si>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</si>
  <si>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</si>
  <si>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 xml:space="preserve">Prihodi od zateznih kamata </t>
  </si>
  <si>
    <t>B. RAČUN FINANCIRANJA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</si>
  <si>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</si>
  <si>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</si>
  <si>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</si>
  <si>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</si>
  <si>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po posebnim propisima</t>
  </si>
  <si>
    <t>Naknada za zaštitu voda</t>
  </si>
  <si>
    <t>Naknada za korištenje voda</t>
  </si>
  <si>
    <t>Ostali nespomenuti prihodi</t>
  </si>
  <si>
    <t>Tekuće donacije</t>
  </si>
  <si>
    <t>Kapitalne donacije</t>
  </si>
  <si>
    <t>PRIHODI OD PRODAJE NEFINANCIJSKE IMOVINE</t>
  </si>
  <si>
    <t>Zemljište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</si>
  <si>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</si>
  <si>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</si>
  <si>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</si>
  <si>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</si>
  <si>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</si>
  <si>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</si>
  <si>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</si>
  <si>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</si>
  <si>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</si>
  <si>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</si>
  <si>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</si>
  <si>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</si>
  <si>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</si>
  <si>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</si>
  <si>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Materijal i sirovine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</si>
  <si>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</si>
  <si>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</si>
  <si>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</si>
  <si>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</si>
  <si>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</si>
  <si>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</si>
  <si>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</si>
  <si>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</si>
  <si>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</si>
  <si>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</si>
  <si>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Tuzemne</t>
  </si>
  <si>
    <t>Pomoći dane u  inozemstvo i unutar opće države</t>
  </si>
  <si>
    <t>Ostali rashodi</t>
  </si>
  <si>
    <t>Kazne, penali i naknade štete</t>
  </si>
  <si>
    <t>Naknade šteta pravnim i fizičkim osobama</t>
  </si>
  <si>
    <t>Kapitalne pomoći</t>
  </si>
  <si>
    <t>RASHODI ZA NABAVU NEFINANCIJSKE IMOVINE</t>
  </si>
  <si>
    <t>Materijalna imovina - prirodna bogatstva</t>
  </si>
  <si>
    <t>Primici od zaduživanja</t>
  </si>
  <si>
    <t>Izdaci za otplatu glavnice primljenih zajmova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</si>
  <si>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</si>
  <si>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</si>
  <si>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</si>
  <si>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</si>
  <si>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</si>
  <si>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>A1000</t>
  </si>
  <si>
    <t xml:space="preserve">ADMINISTRACIJA I UPRAVLJANJE  </t>
  </si>
  <si>
    <t>K2000</t>
  </si>
  <si>
    <t>OPREMANJE</t>
  </si>
  <si>
    <t>K2001</t>
  </si>
  <si>
    <t>INFORMATIZACIJA</t>
  </si>
  <si>
    <t>K2002</t>
  </si>
  <si>
    <t>A1001</t>
  </si>
  <si>
    <t>ZAJMOVI OD TUZEMNIH BANAKA I OSTALIH FINANCIJSKIH INSTITUCIJA U JAVNOM SEKTORU</t>
  </si>
  <si>
    <t>ZAJMOVI OD TUZEMNIH BANAKA I OSTALIH FINANCIJSKIH INSTITUCIJA IZVAN JAVNOG SEKTORA</t>
  </si>
  <si>
    <t>A1002</t>
  </si>
  <si>
    <t>K2003</t>
  </si>
  <si>
    <t>POSLOVNE ZGRADE</t>
  </si>
  <si>
    <t>SERVISIRANJE VANJSKOG DUGA</t>
  </si>
  <si>
    <t>A1004</t>
  </si>
  <si>
    <t>ZAJMOVI OD INOZEMNIH BANAKA I OSTALIH FINANCIJSKIH INSTITUCIJA IZVAN JAVNOG SEKTORA</t>
  </si>
  <si>
    <t>K2004</t>
  </si>
  <si>
    <t>A1005</t>
  </si>
  <si>
    <t>I. OPĆI DIO</t>
  </si>
  <si>
    <t>II. POSEBNI DIO</t>
  </si>
  <si>
    <t>HRVATSKE VODE</t>
  </si>
  <si>
    <t>TEKUĆE TEHNIČKO I GOSP. ODRŽAVANJE VODOTOKOVA I VODNIH GRAĐEVINA</t>
  </si>
  <si>
    <t>A1006</t>
  </si>
  <si>
    <t>A1007</t>
  </si>
  <si>
    <t>A1008</t>
  </si>
  <si>
    <t>A1009</t>
  </si>
  <si>
    <t>A1010</t>
  </si>
  <si>
    <t>A1011</t>
  </si>
  <si>
    <t>K2005</t>
  </si>
  <si>
    <t>K2006</t>
  </si>
  <si>
    <t>K2007</t>
  </si>
  <si>
    <t>EKO PROJEKT JADRAN - UČEŠĆE U POVLAČENJU ZAJMA</t>
  </si>
  <si>
    <t>K2010</t>
  </si>
  <si>
    <t>K2011</t>
  </si>
  <si>
    <t>Sitni inventar i autogume</t>
  </si>
  <si>
    <t>Premije osiguranja</t>
  </si>
  <si>
    <t>Ostali nespomenuti troškovi</t>
  </si>
  <si>
    <t>Naknada štete fizičkim i pravnim osobama</t>
  </si>
  <si>
    <t>Usluge telefona,pošte i prijevoza</t>
  </si>
  <si>
    <t>Usluge tekućeg  i investicijskog održavanja</t>
  </si>
  <si>
    <t>Usluge tekućeg i investicijskog održavanja</t>
  </si>
  <si>
    <t>A1012</t>
  </si>
  <si>
    <t>VODNOGOSPODARSKI LABORATORIJ</t>
  </si>
  <si>
    <t>PROGRAM INVESTICIJSKIH AKTIVNOSTI</t>
  </si>
  <si>
    <t>SERVISIRANJE UNUTARNJEG DUGA I DANI ZAJMOVI</t>
  </si>
  <si>
    <t>ADMINISTRATIVNO UPRAVLJANJE I OPREMANJE</t>
  </si>
  <si>
    <t>PRIHODI POSLOVANJA I PRIHODI OD PRODAJE NEFINANCIJSKE IMOVINE</t>
  </si>
  <si>
    <t>RASHODI POSLOVANJA I RASHODI ZA NABAVU NEFINANCIJSKE IMOVINE</t>
  </si>
  <si>
    <t>RASHODI  POSLOVANJA</t>
  </si>
  <si>
    <t>Naknade za rad predstavničkih i izvršnih tijela, povjerenstva i sl.</t>
  </si>
  <si>
    <t>A1003</t>
  </si>
  <si>
    <t xml:space="preserve">Naknada za uređenje voda </t>
  </si>
  <si>
    <t>Vodni doprinos</t>
  </si>
  <si>
    <t>Ulaganja u računalne programe</t>
  </si>
  <si>
    <t>Nematerijalna proizvedena imovina</t>
  </si>
  <si>
    <t>Državni proračun</t>
  </si>
  <si>
    <t>Lokalna uprava</t>
  </si>
  <si>
    <t>K2012</t>
  </si>
  <si>
    <t>PROJEKT UNUTARNJE VODE</t>
  </si>
  <si>
    <t>K2013</t>
  </si>
  <si>
    <t>-</t>
  </si>
  <si>
    <t>Medicinska i laboratorijska oprema</t>
  </si>
  <si>
    <t>IZDACI ZA SREĐIVANJE VLASNIŠTVA NA VODNOM DOBRU</t>
  </si>
  <si>
    <t>OSTALI IZVANREDNI IZDACI</t>
  </si>
  <si>
    <t>ULAGANJA U OBNOVU I RAZVITAK VODOOPSKRBE</t>
  </si>
  <si>
    <t>ULAGANJA U OBJEKTE ZAŠTITE VODA I MORA OD ZAGAĐIVANJA</t>
  </si>
  <si>
    <t>KAPITALNI RASHODI I TRANSFERI U PODRUČJU ZAŠTITE OD ŠTETNOG DJELOVANJA VODA I NAVODNJAVANJA</t>
  </si>
  <si>
    <t>PRIJEVOZNA SREDSTVA</t>
  </si>
  <si>
    <t>01</t>
  </si>
  <si>
    <t>REDOVNO ODRŽAVANJE I OBNAVLJANJE VODOTOKA, VODNIH GRAĐEVINA I VODNOG DOBRA</t>
  </si>
  <si>
    <t>OBRANA OD POPLAVA</t>
  </si>
  <si>
    <t>OBNAVLJANJE MELIORACIJSKIH GRAĐEVINA ZA ODVODNJU I NAVODNJAVANJE</t>
  </si>
  <si>
    <t>TEHNIČKI POSLOVI OD OPĆEG INTERESA ZA UPRAVLJANJE VODAMA</t>
  </si>
  <si>
    <t>HITNE INTERVENCIJE U PODRUČJU VODNOG GOSPODARSTVA</t>
  </si>
  <si>
    <t>Naknada štete pravnim i fizičkim osobama</t>
  </si>
  <si>
    <t>Kapitalne pomoći od međunarodnih organizacija</t>
  </si>
  <si>
    <t>Financijski  rashodi</t>
  </si>
  <si>
    <t>Rashodi za nabavu nefinancijske imovine</t>
  </si>
  <si>
    <t>Rashodi za nabavu proizvedene dugotrajne  imovine</t>
  </si>
  <si>
    <t xml:space="preserve">Prijevozna sredstva </t>
  </si>
  <si>
    <t>IZDACI ZA FINANCIJSKU IMOVINU I OTPLATU ZAJMOVA</t>
  </si>
  <si>
    <t>Kazne, penali i naknade šteta</t>
  </si>
  <si>
    <t>Materijani rashodi</t>
  </si>
  <si>
    <t>Pomoći dane u inozemstvo i unutar opće države</t>
  </si>
  <si>
    <t>Rashodi za ulaganja na građevinskim objektima</t>
  </si>
  <si>
    <t xml:space="preserve">Kapitalne pomoći </t>
  </si>
  <si>
    <t>Rashodi za nabavu neproizvedene dugotrajne imovine</t>
  </si>
  <si>
    <t>Prijevozna sredstva  u cestovnom prometu</t>
  </si>
  <si>
    <t>Prihodi od prodaje prijevoznih sredstava</t>
  </si>
  <si>
    <t>Primljeni zajmovi od drugih razina vlasti</t>
  </si>
  <si>
    <t>Otplata glavnice primljenih zajmova od drugih razina vlasti</t>
  </si>
  <si>
    <t>Sitni intentar i auto gume</t>
  </si>
  <si>
    <t>Plaće za za prekovremeni rad</t>
  </si>
  <si>
    <t>NERETVA-TREBIŠNICA</t>
  </si>
  <si>
    <t xml:space="preserve"> Građevinski objekti</t>
  </si>
  <si>
    <t xml:space="preserve">Doprinosi za obvezno zdravstveno osiguranje </t>
  </si>
  <si>
    <t>Doprinosi za obvezno osiguranje u slučaju nezaposlenosti</t>
  </si>
  <si>
    <t>Plaće (Bruto)</t>
  </si>
  <si>
    <t>Pristojbe i naknade</t>
  </si>
  <si>
    <t xml:space="preserve">Ostali rashodi </t>
  </si>
  <si>
    <t xml:space="preserve">Kamate za primljene kredite i zajmove  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</si>
  <si>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</si>
  <si>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</si>
  <si>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Izdaci za otplatu glavnice primljenih kredita i zajmova</t>
  </si>
  <si>
    <t>Otplata glavnice primljenih zajmova i kredita od kreditnih  i ostalih financijskih institucija u javnom sektoru</t>
  </si>
  <si>
    <t>Otplata glavnice primljenih kredita od kreditnih  institucija u javnom sektoru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</si>
  <si>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</si>
  <si>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</si>
  <si>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</si>
  <si>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Kapitalne pomoći unutar općeg proračuna</t>
  </si>
  <si>
    <t>Pomoći unutar općeg proračuna</t>
  </si>
  <si>
    <t>Primljeni krediti i zajmovi od kreditnih i ostalih financijskih institucija izvan javnog sektora</t>
  </si>
  <si>
    <t>Primljeni krediti od tuzemnih kreditnih institucija izvan javnog sektora</t>
  </si>
  <si>
    <t>Primljeni zajmovi od državnog proračuna</t>
  </si>
  <si>
    <t>Otplata glavnice primljenih zajmova i kredita od kreditnih i ostalih financijskih  institucija u javnom sektoru</t>
  </si>
  <si>
    <t>Otplata glavnice primljenih kredita od kreditnih institucija u javnom sektoru</t>
  </si>
  <si>
    <t>Otplata glavnice primljenih kredita i zajmova  od kreditnih  i ostalih financijskih institucija izvan javnog sektora</t>
  </si>
  <si>
    <t xml:space="preserve">Otplata glavnice primljenih kredita  od inozemnih kreditnih institucija </t>
  </si>
  <si>
    <t>Otplata glavnice primljenih zajmova od državnog proračuna</t>
  </si>
  <si>
    <t>Otplata glavnice primljenih kredita  od tuzemnih kreditnih  institucija izvan javnog sektora</t>
  </si>
  <si>
    <t xml:space="preserve">Kamate za primljene kredite i zajmove </t>
  </si>
  <si>
    <t>Kamate za primljene kredite i zajmove od kreditnih  i ostalih financijskih institucija u javnom sektoru</t>
  </si>
  <si>
    <t xml:space="preserve">Pomoći unutar općeg proračuna </t>
  </si>
  <si>
    <t>K2054</t>
  </si>
  <si>
    <t>Pomoći iz inozemstva (darovnice) i od subjekata unutar općeg proračuna</t>
  </si>
  <si>
    <t>Pomoći od međunarodnih organizacija te institucija i tijela EU</t>
  </si>
  <si>
    <t>Prihodi od upravnih i administrativnih pristojbi, pristojbi po posebnim propisima i naknada</t>
  </si>
  <si>
    <t>Prihodi vodnog gospodarstva</t>
  </si>
  <si>
    <t>Prihodi  od prodaje proizvoda i robe te pruženih usluga i prihodi od donacija</t>
  </si>
  <si>
    <t>PROJEKTI NAVODNJAVANJA</t>
  </si>
  <si>
    <t>PROJEKTI EIB/CEB VODNOKOMUNALNE INFRASTRUKTURE</t>
  </si>
  <si>
    <t>K2060</t>
  </si>
  <si>
    <t>Kamate za zajmove od drugih razina vlasti</t>
  </si>
  <si>
    <t>Primljeni krediti i zajmovi od kreditnih i ostalih financijskih institucija u javnom sektoru</t>
  </si>
  <si>
    <t>Primljeni krediti od tuzemnih kreditnih institucija u javnom sektoru</t>
  </si>
  <si>
    <t>A1013</t>
  </si>
  <si>
    <t>ZAJMOVI OD DRUGIH RAZINA VLASTI</t>
  </si>
  <si>
    <t>Kamate za primljene kredite i zajmove</t>
  </si>
  <si>
    <t>Kamate za primljene zajmove od drugih razina vlasti</t>
  </si>
  <si>
    <t>IPA PROJEKTI I PROJEKTI IZ EU FONDOVA</t>
  </si>
  <si>
    <t>Zkupnine i najamnine</t>
  </si>
  <si>
    <t>Naknade šteta fizičkim i pravnim osobama</t>
  </si>
  <si>
    <t>Prijevozna sredstva u pomorskom i riječnom prometu</t>
  </si>
  <si>
    <t>Pomoći dane u inozemstvo i unutar općeg proračuna</t>
  </si>
  <si>
    <t>Naknade troškova zaposlenicima</t>
  </si>
  <si>
    <t>INDEKS</t>
  </si>
  <si>
    <t>BROJČANA OZNAKA I NAZIV</t>
  </si>
  <si>
    <t>1</t>
  </si>
  <si>
    <t xml:space="preserve">Doprinosi za obvezno osigur. u slučaju nezaposlenosti </t>
  </si>
  <si>
    <t>Primici od prodaje dionica i udjela u glavnici</t>
  </si>
  <si>
    <t>Primici od prodaje dionica i udjela u glavnici trgovačkih društava</t>
  </si>
  <si>
    <t>Dionice i udjeli u glavnici tuzemnih trgovačkih društava izvan javnog sektora</t>
  </si>
  <si>
    <t>5=4/3*100</t>
  </si>
  <si>
    <t>6=5/2*100</t>
  </si>
  <si>
    <t>7=5/4*100</t>
  </si>
  <si>
    <t>Poslovni objekti</t>
  </si>
  <si>
    <t>Agencija za plovne puteve</t>
  </si>
  <si>
    <t>Službena, radna i zaštitna odjeća i obuća</t>
  </si>
  <si>
    <t>Ostali</t>
  </si>
  <si>
    <t>Ugovorne kazne i ostale naknade štete</t>
  </si>
  <si>
    <t>Kazne, penali, naknade štete</t>
  </si>
  <si>
    <t>Usluge pošte, telefona i prijevoza</t>
  </si>
  <si>
    <t>Tekuće pomoći unutar općeg proračuna</t>
  </si>
  <si>
    <t>Materijalna imovina-prirodna bogatstva</t>
  </si>
  <si>
    <t>Inozemne</t>
  </si>
  <si>
    <t xml:space="preserve">Tekuće pomoći unutar općeg  proračuna </t>
  </si>
  <si>
    <t>Županija Osječko-baranjska</t>
  </si>
  <si>
    <t>Negativne tečajne razlike</t>
  </si>
  <si>
    <t>Agencija za pravni promet nekretnina-Min.graditeljstva</t>
  </si>
  <si>
    <t>Kapitalne pomoći unutar općeg proračuna-Agencija Min.graditeljstva</t>
  </si>
  <si>
    <t>IZVRŠENJE             2014.</t>
  </si>
  <si>
    <t>IZVORNI PLAN 2015.</t>
  </si>
  <si>
    <t>TEKUĆI PLAN 2015.</t>
  </si>
  <si>
    <t>IZVRŠENJE             2015.</t>
  </si>
  <si>
    <t>Kapitalne pomoći kreditnim i ostalim financijskim institucijama te trgovačkim društvima u javnom sektoru</t>
  </si>
  <si>
    <t xml:space="preserve">Kapitalne pomoći kreditnim i ostalim financijskim institucijama te trgovačkim društvima u javnom sektoru </t>
  </si>
  <si>
    <t xml:space="preserve">Kapitalne pomoći kreditnim  i ostalim financijskim institucijama te trgovačkim društvima u javnom sektoru </t>
  </si>
  <si>
    <t>ULAGANJA U MATERIJALNU I NEMATERIJALNU IMOVINU (ZEMLJIŠTE)</t>
  </si>
  <si>
    <t>Prihodi od kamata na dane zajmove tuzemnim trgovačkim  društvima i obrtnicima izvan javnog sektora</t>
  </si>
  <si>
    <t>IZVRŠENJE              2014.</t>
  </si>
  <si>
    <t>Prihodi od pozitivnih tečajnih razlika</t>
  </si>
  <si>
    <t>Zdravstvene i veterinarske usluge</t>
  </si>
  <si>
    <t>Članarine i norme</t>
  </si>
  <si>
    <t>Tekuće pomoći proračunu iz drugih proračuna</t>
  </si>
  <si>
    <t>Kapitalne pomoći proračunu iz drugih proračuna</t>
  </si>
  <si>
    <t>Kapitalne pomoći kreditnim i ostalim financijskim institucijama te trgovačkim društvima izvan javnog sektora</t>
  </si>
  <si>
    <t>TEKUĆI    PLAN 2015.</t>
  </si>
  <si>
    <t>IZVORNI   PLAN 2015.</t>
  </si>
  <si>
    <t>TEKUĆI      PLAN 2015.</t>
  </si>
  <si>
    <t>PRIJENOS DEPOZITA U SLJEDEĆE RAZDOBLJE</t>
  </si>
  <si>
    <t>PRIJENOS DEPOZITA IZ PRETHODNE GODINE</t>
  </si>
  <si>
    <t xml:space="preserve">IZDACI ZA OBRAČUN I NAPLATU NAKNADA  </t>
  </si>
  <si>
    <t xml:space="preserve">IZVRŠENJE FINANCIJSKOG PLANA
HRVATSKIH VODA
ZA 2015. GODINU                                                                                                                                                                                     </t>
  </si>
  <si>
    <t>Donacije od pravnih i fizičkih osoba izvan općeg proračuna</t>
  </si>
  <si>
    <t>Pomoći proračunu iz drugih proračuna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</si>
</sst>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0"/>
    <numFmt numFmtId="179" formatCode="#,##0.0"/>
    <numFmt numFmtId="180" formatCode="0.0"/>
  </numFmts>
  <fonts count="8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9.85"/>
      <name val="Times New Roman"/>
      <family val="1"/>
    </font>
    <font>
      <sz val="10"/>
      <name val="Bookman Old Style"/>
      <family val="1"/>
    </font>
    <font>
      <sz val="14"/>
      <name val="Bookman Old Style"/>
      <family val="1"/>
    </font>
    <font>
      <sz val="10"/>
      <name val="Geneva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9.85"/>
      <name val="Times New Roman"/>
      <family val="1"/>
    </font>
    <font>
      <b/>
      <sz val="10.5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14"/>
      <name val="Times New Roman"/>
      <family val="1"/>
    </font>
    <font>
      <sz val="14"/>
      <name val="MS Sans Serif"/>
      <family val="2"/>
    </font>
    <font>
      <sz val="12"/>
      <name val="MS Sans Serif"/>
      <family val="2"/>
    </font>
    <font>
      <i/>
      <sz val="9.85"/>
      <name val="Times New Roman"/>
      <family val="1"/>
    </font>
    <font>
      <b/>
      <i/>
      <sz val="9.85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sz val="16"/>
      <color indexed="8"/>
      <name val="Times New Roman"/>
      <family val="1"/>
    </font>
    <font>
      <sz val="16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4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7" borderId="0" applyNumberFormat="0" applyBorder="0" applyAlignment="0" applyProtection="0"/>
    <xf numFmtId="0" fontId="68" fillId="4" borderId="0" applyNumberFormat="0" applyBorder="0" applyAlignment="0" applyProtection="0"/>
    <xf numFmtId="0" fontId="69" fillId="7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0" borderId="0" applyNumberFormat="0" applyBorder="0" applyAlignment="0" applyProtection="0"/>
    <xf numFmtId="0" fontId="69" fillId="7" borderId="0" applyNumberFormat="0" applyBorder="0" applyAlignment="0" applyProtection="0"/>
    <xf numFmtId="0" fontId="69" fillId="3" borderId="0" applyNumberFormat="0" applyBorder="0" applyAlignment="0" applyProtection="0"/>
    <xf numFmtId="0" fontId="0" fillId="13" borderId="1" applyNumberFormat="0" applyFont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9" fillId="14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71" fillId="18" borderId="2" applyNumberFormat="0" applyAlignment="0" applyProtection="0"/>
    <xf numFmtId="0" fontId="54" fillId="18" borderId="3" applyNumberFormat="0" applyAlignment="0" applyProtection="0"/>
    <xf numFmtId="0" fontId="72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9" fontId="1" fillId="0" borderId="0" applyFont="0" applyFill="0" applyBorder="0" applyAlignment="0" applyProtection="0"/>
    <xf numFmtId="0" fontId="6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73" fillId="21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9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79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Font="1" applyBorder="1" applyAlignment="1" quotePrefix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 quotePrefix="1">
      <alignment horizontal="left" vertical="center" wrapText="1"/>
    </xf>
    <xf numFmtId="3" fontId="3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 quotePrefix="1">
      <alignment horizontal="left" wrapText="1"/>
      <protection/>
    </xf>
    <xf numFmtId="3" fontId="7" fillId="0" borderId="1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3" fontId="7" fillId="0" borderId="12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7" fillId="0" borderId="10" xfId="0" applyFont="1" applyBorder="1" applyAlignment="1" quotePrefix="1">
      <alignment horizontal="left"/>
    </xf>
    <xf numFmtId="3" fontId="7" fillId="0" borderId="12" xfId="0" applyNumberFormat="1" applyFont="1" applyFill="1" applyBorder="1" applyAlignment="1" applyProtection="1">
      <alignment horizontal="right" wrapText="1"/>
      <protection/>
    </xf>
    <xf numFmtId="4" fontId="3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Alignment="1">
      <alignment horizontal="right" vertical="center"/>
    </xf>
    <xf numFmtId="3" fontId="24" fillId="0" borderId="0" xfId="0" applyNumberFormat="1" applyFont="1" applyAlignment="1">
      <alignment horizontal="right" vertical="center"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2" fontId="3" fillId="0" borderId="0" xfId="0" applyNumberFormat="1" applyFont="1" applyFill="1" applyBorder="1" applyAlignment="1" applyProtection="1">
      <alignment horizontal="right" wrapText="1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 wrapText="1"/>
      <protection/>
    </xf>
    <xf numFmtId="2" fontId="12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right" wrapText="1"/>
      <protection/>
    </xf>
    <xf numFmtId="3" fontId="20" fillId="0" borderId="0" xfId="0" applyNumberFormat="1" applyFont="1" applyFill="1" applyBorder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Fill="1" applyBorder="1" applyAlignment="1" applyProtection="1">
      <alignment wrapText="1"/>
      <protection/>
    </xf>
    <xf numFmtId="3" fontId="2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justify"/>
    </xf>
    <xf numFmtId="4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3" fontId="21" fillId="0" borderId="0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Alignment="1">
      <alignment horizontal="right"/>
    </xf>
    <xf numFmtId="0" fontId="21" fillId="0" borderId="0" xfId="0" applyNumberFormat="1" applyFont="1" applyFill="1" applyBorder="1" applyAlignment="1" applyProtection="1">
      <alignment wrapText="1"/>
      <protection/>
    </xf>
    <xf numFmtId="0" fontId="26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7" fillId="0" borderId="13" xfId="0" applyFont="1" applyBorder="1" applyAlignment="1" quotePrefix="1">
      <alignment horizontal="center"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13" xfId="0" applyFont="1" applyBorder="1" applyAlignment="1" quotePrefix="1">
      <alignment horizontal="center" vertical="top"/>
    </xf>
    <xf numFmtId="0" fontId="7" fillId="0" borderId="13" xfId="0" applyFont="1" applyFill="1" applyBorder="1" applyAlignment="1" quotePrefix="1">
      <alignment horizontal="center"/>
    </xf>
    <xf numFmtId="0" fontId="28" fillId="0" borderId="13" xfId="0" applyNumberFormat="1" applyFont="1" applyFill="1" applyBorder="1" applyAlignment="1" applyProtection="1">
      <alignment/>
      <protection/>
    </xf>
    <xf numFmtId="4" fontId="21" fillId="0" borderId="12" xfId="60" applyNumberFormat="1" applyFont="1" applyFill="1" applyBorder="1" applyAlignment="1">
      <alignment horizontal="right" vertical="center" wrapText="1"/>
      <protection/>
    </xf>
    <xf numFmtId="3" fontId="21" fillId="0" borderId="12" xfId="59" applyNumberFormat="1" applyFont="1" applyFill="1" applyBorder="1" applyAlignment="1">
      <alignment horizontal="center" vertical="center" wrapText="1"/>
      <protection/>
    </xf>
    <xf numFmtId="3" fontId="31" fillId="0" borderId="12" xfId="59" applyNumberFormat="1" applyFont="1" applyFill="1" applyBorder="1" applyAlignment="1">
      <alignment horizontal="center" vertical="center" wrapText="1"/>
      <protection/>
    </xf>
    <xf numFmtId="4" fontId="31" fillId="0" borderId="12" xfId="60" applyNumberFormat="1" applyFont="1" applyFill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left" wrapText="1"/>
      <protection/>
    </xf>
    <xf numFmtId="0" fontId="25" fillId="0" borderId="10" xfId="0" applyFont="1" applyBorder="1" applyAlignment="1" quotePrefix="1">
      <alignment horizontal="left"/>
    </xf>
    <xf numFmtId="0" fontId="25" fillId="0" borderId="10" xfId="0" applyNumberFormat="1" applyFont="1" applyFill="1" applyBorder="1" applyAlignment="1" applyProtection="1" quotePrefix="1">
      <alignment horizontal="left" wrapText="1"/>
      <protection/>
    </xf>
    <xf numFmtId="0" fontId="3" fillId="0" borderId="0" xfId="0" applyNumberFormat="1" applyFont="1" applyFill="1" applyBorder="1" applyAlignment="1" applyProtection="1" quotePrefix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3" fontId="21" fillId="0" borderId="10" xfId="59" applyNumberFormat="1" applyFont="1" applyFill="1" applyBorder="1" applyAlignment="1">
      <alignment horizontal="center" vertical="center" wrapText="1"/>
      <protection/>
    </xf>
    <xf numFmtId="4" fontId="21" fillId="0" borderId="10" xfId="60" applyNumberFormat="1" applyFont="1" applyFill="1" applyBorder="1" applyAlignment="1">
      <alignment horizontal="right" vertical="center" wrapText="1"/>
      <protection/>
    </xf>
    <xf numFmtId="3" fontId="31" fillId="0" borderId="10" xfId="59" applyNumberFormat="1" applyFont="1" applyFill="1" applyBorder="1" applyAlignment="1">
      <alignment horizontal="center" vertical="center" wrapText="1"/>
      <protection/>
    </xf>
    <xf numFmtId="4" fontId="31" fillId="0" borderId="10" xfId="60" applyNumberFormat="1" applyFont="1" applyFill="1" applyBorder="1" applyAlignment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 wrapTex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wrapText="1"/>
      <protection/>
    </xf>
    <xf numFmtId="4" fontId="12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/>
      <protection/>
    </xf>
    <xf numFmtId="4" fontId="19" fillId="0" borderId="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 wrapText="1"/>
      <protection/>
    </xf>
    <xf numFmtId="3" fontId="7" fillId="0" borderId="12" xfId="58" applyNumberFormat="1" applyFont="1" applyFill="1" applyBorder="1" applyAlignment="1" applyProtection="1">
      <alignment horizontal="right" wrapText="1"/>
      <protection/>
    </xf>
    <xf numFmtId="4" fontId="21" fillId="0" borderId="0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Fill="1" applyBorder="1" applyAlignment="1" applyProtection="1">
      <alignment horizontal="right" wrapText="1"/>
      <protection/>
    </xf>
    <xf numFmtId="4" fontId="21" fillId="0" borderId="0" xfId="0" applyNumberFormat="1" applyFont="1" applyFill="1" applyBorder="1" applyAlignment="1" applyProtection="1">
      <alignment horizontal="right" wrapText="1"/>
      <protection/>
    </xf>
    <xf numFmtId="2" fontId="21" fillId="0" borderId="0" xfId="0" applyNumberFormat="1" applyFont="1" applyFill="1" applyBorder="1" applyAlignment="1" applyProtection="1">
      <alignment horizontal="right" wrapText="1"/>
      <protection/>
    </xf>
    <xf numFmtId="4" fontId="20" fillId="0" borderId="0" xfId="0" applyNumberFormat="1" applyFont="1" applyFill="1" applyBorder="1" applyAlignment="1" applyProtection="1">
      <alignment horizontal="right" wrapText="1"/>
      <protection/>
    </xf>
    <xf numFmtId="3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 applyProtection="1">
      <alignment horizontal="right"/>
      <protection/>
    </xf>
    <xf numFmtId="2" fontId="21" fillId="0" borderId="0" xfId="0" applyNumberFormat="1" applyFont="1" applyFill="1" applyBorder="1" applyAlignment="1" applyProtection="1">
      <alignment horizontal="right"/>
      <protection/>
    </xf>
    <xf numFmtId="4" fontId="20" fillId="0" borderId="0" xfId="0" applyNumberFormat="1" applyFont="1" applyFill="1" applyBorder="1" applyAlignment="1" applyProtection="1">
      <alignment horizontal="right"/>
      <protection/>
    </xf>
    <xf numFmtId="2" fontId="21" fillId="0" borderId="0" xfId="0" applyNumberFormat="1" applyFont="1" applyFill="1" applyBorder="1" applyAlignment="1" applyProtection="1">
      <alignment horizontal="right"/>
      <protection/>
    </xf>
    <xf numFmtId="4" fontId="20" fillId="0" borderId="0" xfId="0" applyNumberFormat="1" applyFont="1" applyFill="1" applyBorder="1" applyAlignment="1" applyProtection="1">
      <alignment horizontal="right"/>
      <protection/>
    </xf>
    <xf numFmtId="2" fontId="20" fillId="0" borderId="0" xfId="0" applyNumberFormat="1" applyFont="1" applyFill="1" applyBorder="1" applyAlignment="1" applyProtection="1">
      <alignment horizontal="right"/>
      <protection/>
    </xf>
    <xf numFmtId="4" fontId="20" fillId="0" borderId="0" xfId="0" applyNumberFormat="1" applyFont="1" applyFill="1" applyBorder="1" applyAlignment="1" applyProtection="1">
      <alignment horizontal="right" wrapText="1"/>
      <protection/>
    </xf>
    <xf numFmtId="2" fontId="23" fillId="0" borderId="0" xfId="0" applyNumberFormat="1" applyFont="1" applyFill="1" applyBorder="1" applyAlignment="1" applyProtection="1">
      <alignment horizontal="righ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4" fontId="34" fillId="0" borderId="0" xfId="0" applyNumberFormat="1" applyFont="1" applyFill="1" applyBorder="1" applyAlignment="1" applyProtection="1">
      <alignment wrapText="1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justify"/>
    </xf>
    <xf numFmtId="0" fontId="20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horizontal="left" vertical="justify"/>
      <protection/>
    </xf>
    <xf numFmtId="3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horizontal="left"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3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quotePrefix="1">
      <alignment horizontal="left" vertical="top"/>
    </xf>
    <xf numFmtId="0" fontId="20" fillId="0" borderId="0" xfId="0" applyFont="1" applyFill="1" applyBorder="1" applyAlignment="1" quotePrefix="1">
      <alignment horizontal="left" vertical="justify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justify"/>
    </xf>
    <xf numFmtId="3" fontId="21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 applyProtection="1">
      <alignment horizontal="right"/>
      <protection/>
    </xf>
    <xf numFmtId="2" fontId="33" fillId="0" borderId="0" xfId="0" applyNumberFormat="1" applyFont="1" applyFill="1" applyBorder="1" applyAlignment="1" applyProtection="1">
      <alignment horizontal="right"/>
      <protection/>
    </xf>
    <xf numFmtId="4" fontId="7" fillId="0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vertical="center"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Font="1" applyBorder="1" applyAlignment="1">
      <alignment horizontal="left" vertical="center" wrapText="1"/>
    </xf>
    <xf numFmtId="0" fontId="21" fillId="0" borderId="0" xfId="0" applyNumberFormat="1" applyFont="1" applyFill="1" applyBorder="1" applyAlignment="1" applyProtection="1" quotePrefix="1">
      <alignment horizontal="left" vertical="justify"/>
      <protection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 vertical="justify"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horizontal="left"/>
    </xf>
    <xf numFmtId="4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left"/>
    </xf>
    <xf numFmtId="4" fontId="20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 horizontal="right" wrapText="1"/>
      <protection/>
    </xf>
    <xf numFmtId="2" fontId="21" fillId="0" borderId="0" xfId="0" applyNumberFormat="1" applyFont="1" applyFill="1" applyBorder="1" applyAlignment="1" applyProtection="1">
      <alignment horizontal="right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 quotePrefix="1">
      <alignment horizontal="left" wrapText="1"/>
      <protection/>
    </xf>
    <xf numFmtId="2" fontId="20" fillId="0" borderId="0" xfId="0" applyNumberFormat="1" applyFont="1" applyFill="1" applyBorder="1" applyAlignment="1" applyProtection="1">
      <alignment horizontal="right" wrapText="1"/>
      <protection/>
    </xf>
    <xf numFmtId="2" fontId="20" fillId="0" borderId="0" xfId="0" applyNumberFormat="1" applyFont="1" applyFill="1" applyBorder="1" applyAlignment="1" applyProtection="1">
      <alignment horizontal="right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3" fontId="21" fillId="0" borderId="0" xfId="0" applyNumberFormat="1" applyFont="1" applyFill="1" applyBorder="1" applyAlignment="1" applyProtection="1">
      <alignment horizontal="right" wrapText="1"/>
      <protection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 quotePrefix="1">
      <alignment horizontal="left"/>
    </xf>
    <xf numFmtId="0" fontId="26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center"/>
    </xf>
    <xf numFmtId="2" fontId="20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Font="1" applyBorder="1" applyAlignment="1">
      <alignment horizontal="left" vertical="top"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 quotePrefix="1">
      <alignment horizontal="left" vertical="top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20" fillId="0" borderId="0" xfId="0" applyNumberFormat="1" applyFont="1" applyFill="1" applyBorder="1" applyAlignment="1" applyProtection="1" quotePrefix="1">
      <alignment horizontal="left" vertical="top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0" fontId="26" fillId="0" borderId="0" xfId="0" applyFont="1" applyBorder="1" applyAlignment="1" quotePrefix="1">
      <alignment horizontal="left" vertical="top"/>
    </xf>
    <xf numFmtId="0" fontId="20" fillId="0" borderId="0" xfId="0" applyNumberFormat="1" applyFont="1" applyFill="1" applyBorder="1" applyAlignment="1" applyProtection="1" quotePrefix="1">
      <alignment horizontal="left" vertical="top"/>
      <protection/>
    </xf>
    <xf numFmtId="0" fontId="42" fillId="0" borderId="0" xfId="0" applyNumberFormat="1" applyFont="1" applyFill="1" applyBorder="1" applyAlignment="1" applyProtection="1" quotePrefix="1">
      <alignment horizontal="left" vertical="top"/>
      <protection/>
    </xf>
    <xf numFmtId="3" fontId="21" fillId="0" borderId="0" xfId="0" applyNumberFormat="1" applyFont="1" applyFill="1" applyBorder="1" applyAlignment="1" applyProtection="1">
      <alignment/>
      <protection/>
    </xf>
    <xf numFmtId="4" fontId="20" fillId="0" borderId="0" xfId="0" applyNumberFormat="1" applyFont="1" applyFill="1" applyBorder="1" applyAlignment="1" applyProtection="1">
      <alignment/>
      <protection/>
    </xf>
    <xf numFmtId="2" fontId="20" fillId="0" borderId="0" xfId="0" applyNumberFormat="1" applyFont="1" applyFill="1" applyBorder="1" applyAlignment="1" applyProtection="1">
      <alignment/>
      <protection/>
    </xf>
    <xf numFmtId="2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4" fontId="22" fillId="0" borderId="0" xfId="0" applyNumberFormat="1" applyFont="1" applyFill="1" applyBorder="1" applyAlignment="1" applyProtection="1">
      <alignment/>
      <protection/>
    </xf>
    <xf numFmtId="2" fontId="2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Border="1" applyAlignment="1" quotePrefix="1">
      <alignment horizontal="left" wrapText="1"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 quotePrefix="1">
      <alignment horizontal="left" wrapText="1"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44" fillId="0" borderId="0" xfId="0" applyNumberFormat="1" applyFont="1" applyFill="1" applyBorder="1" applyAlignment="1" applyProtection="1">
      <alignment horizontal="left"/>
      <protection/>
    </xf>
    <xf numFmtId="0" fontId="44" fillId="0" borderId="0" xfId="0" applyNumberFormat="1" applyFont="1" applyFill="1" applyBorder="1" applyAlignment="1" applyProtection="1">
      <alignment/>
      <protection/>
    </xf>
    <xf numFmtId="2" fontId="4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Border="1" applyAlignment="1">
      <alignment horizontal="left" vertical="justify"/>
    </xf>
    <xf numFmtId="0" fontId="32" fillId="0" borderId="0" xfId="0" applyFont="1" applyBorder="1" applyAlignment="1">
      <alignment horizontal="left" vertical="justify"/>
    </xf>
    <xf numFmtId="0" fontId="21" fillId="0" borderId="0" xfId="0" applyFont="1" applyBorder="1" applyAlignment="1">
      <alignment horizontal="left" vertical="center"/>
    </xf>
    <xf numFmtId="0" fontId="32" fillId="0" borderId="0" xfId="0" applyFont="1" applyBorder="1" applyAlignment="1" quotePrefix="1">
      <alignment horizontal="left" vertical="justify"/>
    </xf>
    <xf numFmtId="0" fontId="20" fillId="0" borderId="0" xfId="0" applyFont="1" applyBorder="1" applyAlignment="1" quotePrefix="1">
      <alignment horizontal="left" vertical="justify"/>
    </xf>
    <xf numFmtId="0" fontId="20" fillId="0" borderId="0" xfId="0" applyFont="1" applyBorder="1" applyAlignment="1" quotePrefix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 quotePrefix="1">
      <alignment horizontal="left" vertical="justify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 quotePrefix="1">
      <alignment horizontal="left" vertical="justify"/>
    </xf>
    <xf numFmtId="0" fontId="21" fillId="0" borderId="0" xfId="0" applyFont="1" applyBorder="1" applyAlignment="1">
      <alignment horizontal="left" vertical="top"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 quotePrefix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left" vertical="justify" wrapText="1"/>
      <protection/>
    </xf>
    <xf numFmtId="0" fontId="33" fillId="0" borderId="0" xfId="0" applyNumberFormat="1" applyFont="1" applyFill="1" applyBorder="1" applyAlignment="1" applyProtection="1">
      <alignment horizontal="left" vertical="top"/>
      <protection/>
    </xf>
    <xf numFmtId="0" fontId="42" fillId="0" borderId="0" xfId="0" applyFont="1" applyFill="1" applyAlignment="1">
      <alignment horizontal="left" vertical="justify"/>
    </xf>
    <xf numFmtId="0" fontId="42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vertical="justify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NumberFormat="1" applyFont="1" applyBorder="1" applyAlignment="1">
      <alignment horizontal="left" vertical="justify"/>
    </xf>
    <xf numFmtId="3" fontId="20" fillId="0" borderId="0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0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vertic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15" xfId="0" applyFont="1" applyBorder="1" applyAlignment="1">
      <alignment horizontal="left"/>
    </xf>
    <xf numFmtId="0" fontId="23" fillId="0" borderId="0" xfId="0" applyFont="1" applyAlignment="1" quotePrefix="1">
      <alignment horizontal="left" vertical="center"/>
    </xf>
    <xf numFmtId="0" fontId="45" fillId="0" borderId="0" xfId="0" applyFont="1" applyAlignment="1" quotePrefix="1">
      <alignment horizontal="left"/>
    </xf>
    <xf numFmtId="0" fontId="24" fillId="0" borderId="0" xfId="0" applyFont="1" applyAlignment="1" quotePrefix="1">
      <alignment horizontal="left"/>
    </xf>
    <xf numFmtId="0" fontId="24" fillId="0" borderId="0" xfId="0" applyFont="1" applyAlignment="1" quotePrefix="1">
      <alignment horizontal="left" vertical="center"/>
    </xf>
    <xf numFmtId="0" fontId="24" fillId="0" borderId="15" xfId="0" applyFont="1" applyBorder="1" applyAlignment="1" quotePrefix="1">
      <alignment horizontal="left"/>
    </xf>
    <xf numFmtId="0" fontId="45" fillId="0" borderId="0" xfId="0" applyFont="1" applyAlignment="1" quotePrefix="1">
      <alignment horizontal="left" vertical="center"/>
    </xf>
    <xf numFmtId="0" fontId="45" fillId="0" borderId="0" xfId="0" applyNumberFormat="1" applyFont="1" applyFill="1" applyBorder="1" applyAlignment="1" applyProtection="1" quotePrefix="1">
      <alignment horizontal="left"/>
      <protection/>
    </xf>
    <xf numFmtId="3" fontId="45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0" fontId="23" fillId="0" borderId="0" xfId="0" applyFont="1" applyAlignment="1" quotePrefix="1">
      <alignment horizontal="left"/>
    </xf>
    <xf numFmtId="0" fontId="20" fillId="0" borderId="0" xfId="0" applyFont="1" applyFill="1" applyBorder="1" applyAlignment="1">
      <alignment horizontal="left" vertical="center" wrapText="1"/>
    </xf>
    <xf numFmtId="0" fontId="4" fillId="0" borderId="0" xfId="53" applyFont="1" applyFill="1" applyBorder="1" applyAlignment="1">
      <alignment horizontal="left" vertical="justify"/>
      <protection/>
    </xf>
    <xf numFmtId="0" fontId="3" fillId="0" borderId="0" xfId="53" applyFont="1" applyFill="1" applyBorder="1" applyAlignment="1">
      <alignment horizontal="left" vertical="justify"/>
      <protection/>
    </xf>
    <xf numFmtId="0" fontId="1" fillId="0" borderId="0" xfId="53" applyFont="1" applyBorder="1" applyAlignment="1">
      <alignment vertical="center" wrapText="1"/>
      <protection/>
    </xf>
    <xf numFmtId="0" fontId="1" fillId="0" borderId="0" xfId="53" applyFont="1" applyBorder="1" applyAlignment="1">
      <alignment horizontal="left" vertical="top"/>
      <protection/>
    </xf>
    <xf numFmtId="3" fontId="20" fillId="0" borderId="0" xfId="53" applyNumberFormat="1" applyFont="1" applyFill="1" applyBorder="1" applyAlignment="1" applyProtection="1">
      <alignment horizontal="right"/>
      <protection/>
    </xf>
    <xf numFmtId="3" fontId="20" fillId="0" borderId="0" xfId="53" applyNumberFormat="1" applyFont="1" applyFill="1" applyBorder="1" applyAlignment="1" applyProtection="1">
      <alignment horizontal="right"/>
      <protection/>
    </xf>
    <xf numFmtId="3" fontId="4" fillId="0" borderId="0" xfId="53" applyNumberFormat="1" applyFont="1" applyFill="1" applyBorder="1" applyAlignment="1" applyProtection="1">
      <alignment horizontal="right"/>
      <protection/>
    </xf>
    <xf numFmtId="0" fontId="4" fillId="0" borderId="0" xfId="53" applyFont="1" applyFill="1" applyBorder="1" applyAlignment="1">
      <alignment horizontal="left" vertical="center"/>
      <protection/>
    </xf>
    <xf numFmtId="3" fontId="21" fillId="0" borderId="0" xfId="53" applyNumberFormat="1" applyFont="1" applyFill="1" applyBorder="1" applyAlignment="1">
      <alignment horizontal="right"/>
      <protection/>
    </xf>
    <xf numFmtId="3" fontId="20" fillId="0" borderId="0" xfId="53" applyNumberFormat="1" applyFont="1" applyFill="1" applyBorder="1" applyAlignment="1">
      <alignment horizontal="right"/>
      <protection/>
    </xf>
    <xf numFmtId="3" fontId="4" fillId="0" borderId="0" xfId="53" applyNumberFormat="1" applyFont="1" applyFill="1" applyBorder="1" applyAlignment="1" applyProtection="1">
      <alignment horizontal="right" wrapText="1"/>
      <protection/>
    </xf>
    <xf numFmtId="3" fontId="20" fillId="0" borderId="0" xfId="53" applyNumberFormat="1" applyFont="1" applyFill="1" applyBorder="1" applyAlignment="1" applyProtection="1">
      <alignment horizontal="right" wrapText="1"/>
      <protection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left" vertical="center"/>
    </xf>
    <xf numFmtId="0" fontId="1" fillId="0" borderId="0" xfId="0" applyFont="1" applyFill="1" applyBorder="1" applyAlignment="1" quotePrefix="1">
      <alignment horizontal="left" vertical="center" wrapText="1"/>
    </xf>
    <xf numFmtId="0" fontId="5" fillId="0" borderId="0" xfId="0" applyFont="1" applyFill="1" applyBorder="1" applyAlignment="1" quotePrefix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3" fillId="0" borderId="0" xfId="53" applyFont="1" applyFill="1" applyBorder="1" applyAlignment="1">
      <alignment vertical="center"/>
      <protection/>
    </xf>
    <xf numFmtId="3" fontId="20" fillId="0" borderId="0" xfId="53" applyNumberFormat="1" applyFont="1" applyFill="1" applyBorder="1" applyAlignment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32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 quotePrefix="1">
      <alignment horizontal="left" vertical="center"/>
    </xf>
    <xf numFmtId="0" fontId="32" fillId="0" borderId="0" xfId="0" applyFont="1" applyFill="1" applyBorder="1" applyAlignment="1" quotePrefix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 quotePrefix="1">
      <alignment horizontal="left" vertical="center" wrapText="1"/>
    </xf>
    <xf numFmtId="0" fontId="26" fillId="0" borderId="0" xfId="0" applyFont="1" applyFill="1" applyBorder="1" applyAlignment="1" quotePrefix="1">
      <alignment horizontal="left" vertical="center"/>
    </xf>
    <xf numFmtId="0" fontId="26" fillId="0" borderId="0" xfId="0" applyFont="1" applyFill="1" applyBorder="1" applyAlignment="1">
      <alignment vertical="center"/>
    </xf>
    <xf numFmtId="0" fontId="1" fillId="0" borderId="0" xfId="53" applyFont="1" applyFill="1" applyBorder="1" applyAlignment="1">
      <alignment vertical="center" wrapText="1"/>
      <protection/>
    </xf>
    <xf numFmtId="0" fontId="26" fillId="0" borderId="0" xfId="0" applyFont="1" applyFill="1" applyBorder="1" applyAlignment="1" quotePrefix="1">
      <alignment horizontal="left"/>
    </xf>
    <xf numFmtId="0" fontId="4" fillId="0" borderId="0" xfId="53" applyNumberFormat="1" applyFont="1" applyFill="1" applyBorder="1" applyAlignment="1" applyProtection="1">
      <alignment wrapText="1"/>
      <protection/>
    </xf>
    <xf numFmtId="0" fontId="4" fillId="0" borderId="0" xfId="53" applyNumberFormat="1" applyFont="1" applyFill="1" applyBorder="1" applyAlignment="1" applyProtection="1">
      <alignment horizontal="left" vertical="center" wrapText="1"/>
      <protection/>
    </xf>
    <xf numFmtId="3" fontId="20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 vertical="justify" wrapText="1"/>
    </xf>
    <xf numFmtId="3" fontId="78" fillId="0" borderId="0" xfId="53" applyNumberFormat="1" applyFont="1" applyFill="1" applyBorder="1" applyAlignment="1" applyProtection="1">
      <alignment horizontal="right" wrapText="1"/>
      <protection/>
    </xf>
    <xf numFmtId="3" fontId="78" fillId="0" borderId="0" xfId="0" applyNumberFormat="1" applyFont="1" applyFill="1" applyBorder="1" applyAlignment="1" applyProtection="1">
      <alignment horizontal="right" wrapText="1"/>
      <protection/>
    </xf>
    <xf numFmtId="3" fontId="78" fillId="0" borderId="0" xfId="53" applyNumberFormat="1" applyFont="1" applyFill="1" applyBorder="1" applyAlignment="1" applyProtection="1">
      <alignment horizontal="right" wrapText="1"/>
      <protection/>
    </xf>
    <xf numFmtId="3" fontId="78" fillId="0" borderId="0" xfId="0" applyNumberFormat="1" applyFont="1" applyFill="1" applyBorder="1" applyAlignment="1" applyProtection="1">
      <alignment horizontal="right" wrapText="1"/>
      <protection/>
    </xf>
    <xf numFmtId="3" fontId="78" fillId="0" borderId="0" xfId="53" applyNumberFormat="1" applyFont="1" applyFill="1" applyBorder="1" applyAlignment="1" applyProtection="1">
      <alignment horizontal="right"/>
      <protection/>
    </xf>
    <xf numFmtId="3" fontId="78" fillId="0" borderId="0" xfId="53" applyNumberFormat="1" applyFont="1" applyFill="1" applyBorder="1" applyAlignment="1">
      <alignment horizontal="right"/>
      <protection/>
    </xf>
    <xf numFmtId="3" fontId="78" fillId="0" borderId="0" xfId="0" applyNumberFormat="1" applyFont="1" applyFill="1" applyBorder="1" applyAlignment="1" applyProtection="1">
      <alignment horizontal="right"/>
      <protection/>
    </xf>
    <xf numFmtId="3" fontId="78" fillId="0" borderId="0" xfId="0" applyNumberFormat="1" applyFont="1" applyFill="1" applyBorder="1" applyAlignment="1" applyProtection="1">
      <alignment horizontal="right"/>
      <protection/>
    </xf>
    <xf numFmtId="3" fontId="78" fillId="0" borderId="0" xfId="53" applyNumberFormat="1" applyFont="1" applyFill="1" applyBorder="1" applyAlignment="1" applyProtection="1">
      <alignment horizontal="right"/>
      <protection/>
    </xf>
    <xf numFmtId="3" fontId="79" fillId="0" borderId="0" xfId="0" applyNumberFormat="1" applyFont="1" applyFill="1" applyBorder="1" applyAlignment="1" applyProtection="1">
      <alignment horizontal="right"/>
      <protection/>
    </xf>
    <xf numFmtId="2" fontId="78" fillId="0" borderId="0" xfId="0" applyNumberFormat="1" applyFont="1" applyFill="1" applyBorder="1" applyAlignment="1" applyProtection="1">
      <alignment horizontal="right"/>
      <protection/>
    </xf>
    <xf numFmtId="2" fontId="78" fillId="0" borderId="0" xfId="0" applyNumberFormat="1" applyFont="1" applyFill="1" applyBorder="1" applyAlignment="1" applyProtection="1">
      <alignment horizontal="right" wrapText="1"/>
      <protection/>
    </xf>
    <xf numFmtId="2" fontId="78" fillId="0" borderId="0" xfId="0" applyNumberFormat="1" applyFont="1" applyFill="1" applyBorder="1" applyAlignment="1" applyProtection="1">
      <alignment horizontal="right" wrapText="1"/>
      <protection/>
    </xf>
    <xf numFmtId="2" fontId="78" fillId="0" borderId="0" xfId="0" applyNumberFormat="1" applyFont="1" applyFill="1" applyBorder="1" applyAlignment="1">
      <alignment horizontal="right"/>
    </xf>
    <xf numFmtId="2" fontId="78" fillId="0" borderId="0" xfId="0" applyNumberFormat="1" applyFont="1" applyFill="1" applyBorder="1" applyAlignment="1" applyProtection="1">
      <alignment horizontal="right"/>
      <protection/>
    </xf>
    <xf numFmtId="4" fontId="78" fillId="0" borderId="0" xfId="0" applyNumberFormat="1" applyFont="1" applyFill="1" applyBorder="1" applyAlignment="1" applyProtection="1">
      <alignment horizontal="right" wrapText="1"/>
      <protection/>
    </xf>
    <xf numFmtId="4" fontId="78" fillId="0" borderId="0" xfId="0" applyNumberFormat="1" applyFont="1" applyFill="1" applyBorder="1" applyAlignment="1" applyProtection="1">
      <alignment horizontal="right"/>
      <protection/>
    </xf>
    <xf numFmtId="172" fontId="48" fillId="0" borderId="0" xfId="0" applyNumberFormat="1" applyFont="1" applyAlignment="1">
      <alignment horizontal="center" vertical="center" wrapText="1"/>
    </xf>
    <xf numFmtId="0" fontId="49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 quotePrefix="1">
      <alignment horizontal="left" wrapText="1"/>
      <protection/>
    </xf>
    <xf numFmtId="0" fontId="11" fillId="0" borderId="11" xfId="0" applyNumberFormat="1" applyFont="1" applyFill="1" applyBorder="1" applyAlignment="1" applyProtection="1">
      <alignment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 quotePrefix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172" fontId="21" fillId="18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 applyProtection="1">
      <alignment/>
      <protection/>
    </xf>
    <xf numFmtId="172" fontId="31" fillId="18" borderId="10" xfId="0" applyNumberFormat="1" applyFont="1" applyFill="1" applyBorder="1" applyAlignment="1" quotePrefix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Comma 3" xfId="35"/>
    <cellStyle name="Dobro" xfId="36"/>
    <cellStyle name="Hyperlink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Normal 3" xfId="54"/>
    <cellStyle name="Normal 4" xfId="55"/>
    <cellStyle name="Normal 4 2" xfId="56"/>
    <cellStyle name="Normal 5" xfId="57"/>
    <cellStyle name="Obično_bilanca" xfId="58"/>
    <cellStyle name="Obično_Polugodišnji-sabor" xfId="59"/>
    <cellStyle name="Obično_prihodi 2005" xfId="60"/>
    <cellStyle name="Percent" xfId="61"/>
    <cellStyle name="Povezana ćelija" xfId="62"/>
    <cellStyle name="Followed Hyperlink" xfId="63"/>
    <cellStyle name="Provjera ćelije" xfId="64"/>
    <cellStyle name="Tekst objašnjenja" xfId="65"/>
    <cellStyle name="Tekst upozorenja" xfId="66"/>
    <cellStyle name="Ukupni zbroj" xfId="67"/>
    <cellStyle name="Unos" xfId="68"/>
    <cellStyle name="Currency" xfId="69"/>
    <cellStyle name="Currency [0]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view="pageBreakPreview" zoomScaleSheetLayoutView="100" workbookViewId="0" topLeftCell="A13">
      <selection activeCell="A1" sqref="A1:H2"/>
    </sheetView>
  </sheetViews>
  <sheetFormatPr defaultColWidth="11.421875" defaultRowHeight="12.75"/>
  <cols>
    <col min="1" max="1" width="4.28125" style="0" customWidth="1"/>
    <col min="2" max="2" width="44.00390625" style="3" customWidth="1"/>
    <col min="3" max="3" width="13.57421875" style="0" customWidth="1"/>
    <col min="4" max="6" width="13.7109375" style="0" customWidth="1"/>
    <col min="7" max="7" width="7.8515625" style="125" customWidth="1"/>
    <col min="8" max="8" width="8.00390625" style="0" customWidth="1"/>
  </cols>
  <sheetData>
    <row r="1" spans="1:8" ht="22.5" customHeight="1">
      <c r="A1" s="349" t="s">
        <v>292</v>
      </c>
      <c r="B1" s="350"/>
      <c r="C1" s="350"/>
      <c r="D1" s="350"/>
      <c r="E1" s="350"/>
      <c r="F1" s="350"/>
      <c r="G1" s="350"/>
      <c r="H1" s="350"/>
    </row>
    <row r="2" spans="1:8" ht="58.5" customHeight="1">
      <c r="A2" s="350"/>
      <c r="B2" s="350"/>
      <c r="C2" s="350"/>
      <c r="D2" s="350"/>
      <c r="E2" s="350"/>
      <c r="F2" s="350"/>
      <c r="G2" s="350"/>
      <c r="H2" s="350"/>
    </row>
    <row r="3" spans="1:8" s="31" customFormat="1" ht="24" customHeight="1">
      <c r="A3" s="353" t="s">
        <v>118</v>
      </c>
      <c r="B3" s="352"/>
      <c r="C3" s="352"/>
      <c r="D3" s="352"/>
      <c r="E3" s="352"/>
      <c r="F3" s="352"/>
      <c r="G3" s="352"/>
      <c r="H3" s="352"/>
    </row>
    <row r="4" spans="1:8" s="3" customFormat="1" ht="24" customHeight="1">
      <c r="A4" s="353" t="s">
        <v>3</v>
      </c>
      <c r="B4" s="352"/>
      <c r="C4" s="352"/>
      <c r="D4" s="352"/>
      <c r="E4" s="352"/>
      <c r="F4" s="352"/>
      <c r="G4" s="352"/>
      <c r="H4" s="352"/>
    </row>
    <row r="5" spans="2:8" s="3" customFormat="1" ht="9" customHeight="1">
      <c r="B5" s="49"/>
      <c r="C5" s="47"/>
      <c r="D5" s="48"/>
      <c r="E5" s="48"/>
      <c r="F5" s="48"/>
      <c r="G5" s="126"/>
      <c r="H5" s="48"/>
    </row>
    <row r="6" spans="1:8" s="3" customFormat="1" ht="27.75" customHeight="1">
      <c r="A6" s="356" t="s">
        <v>246</v>
      </c>
      <c r="B6" s="357"/>
      <c r="C6" s="105" t="s">
        <v>270</v>
      </c>
      <c r="D6" s="105" t="s">
        <v>271</v>
      </c>
      <c r="E6" s="105" t="s">
        <v>272</v>
      </c>
      <c r="F6" s="105" t="s">
        <v>273</v>
      </c>
      <c r="G6" s="104" t="s">
        <v>245</v>
      </c>
      <c r="H6" s="104" t="s">
        <v>245</v>
      </c>
    </row>
    <row r="7" spans="1:8" s="3" customFormat="1" ht="12.75" customHeight="1">
      <c r="A7" s="354">
        <v>1</v>
      </c>
      <c r="B7" s="355"/>
      <c r="C7" s="106">
        <v>2</v>
      </c>
      <c r="D7" s="106">
        <v>3</v>
      </c>
      <c r="E7" s="106">
        <v>4</v>
      </c>
      <c r="F7" s="106">
        <v>5</v>
      </c>
      <c r="G7" s="107" t="s">
        <v>253</v>
      </c>
      <c r="H7" s="107" t="s">
        <v>254</v>
      </c>
    </row>
    <row r="8" spans="1:8" s="3" customFormat="1" ht="22.5" customHeight="1">
      <c r="A8" s="99">
        <v>6</v>
      </c>
      <c r="B8" s="108" t="s">
        <v>41</v>
      </c>
      <c r="C8" s="171">
        <f>prihodi!D5</f>
        <v>2249636644</v>
      </c>
      <c r="D8" s="59">
        <f>prihodi!E5</f>
        <v>2661716196</v>
      </c>
      <c r="E8" s="59">
        <f>prihodi!F5</f>
        <v>2661716196</v>
      </c>
      <c r="F8" s="59">
        <f>prihodi!G5</f>
        <v>2693642729.86</v>
      </c>
      <c r="G8" s="60">
        <f>F8/C8*100</f>
        <v>119.73679114110305</v>
      </c>
      <c r="H8" s="60">
        <f>F8/E8*100</f>
        <v>101.19947175089436</v>
      </c>
    </row>
    <row r="9" spans="1:8" s="3" customFormat="1" ht="22.5" customHeight="1">
      <c r="A9" s="99">
        <v>7</v>
      </c>
      <c r="B9" s="109" t="s">
        <v>38</v>
      </c>
      <c r="C9" s="171">
        <f>prihodi!D40</f>
        <v>401140</v>
      </c>
      <c r="D9" s="59">
        <f>prihodi!E40</f>
        <v>100000</v>
      </c>
      <c r="E9" s="59">
        <f>prihodi!F40</f>
        <v>100000</v>
      </c>
      <c r="F9" s="59">
        <f>prihodi!G40</f>
        <v>388719</v>
      </c>
      <c r="G9" s="60">
        <f>F9/C9*100</f>
        <v>96.90357481178641</v>
      </c>
      <c r="H9" s="60">
        <f>F9/E9*100</f>
        <v>388.719</v>
      </c>
    </row>
    <row r="10" spans="1:8" s="3" customFormat="1" ht="22.5" customHeight="1">
      <c r="A10" s="99">
        <v>3</v>
      </c>
      <c r="B10" s="110" t="s">
        <v>148</v>
      </c>
      <c r="C10" s="62">
        <f>'rashodi-opći dio'!D4</f>
        <v>1538140902</v>
      </c>
      <c r="D10" s="62">
        <f>'rashodi-opći dio'!E4</f>
        <v>1759082054</v>
      </c>
      <c r="E10" s="62">
        <f>'rashodi-opći dio'!F4</f>
        <v>1770454054</v>
      </c>
      <c r="F10" s="62">
        <f>'rashodi-opći dio'!G4</f>
        <v>1741302139</v>
      </c>
      <c r="G10" s="60">
        <f>F10/C10*100</f>
        <v>113.20823318174786</v>
      </c>
      <c r="H10" s="60">
        <f>F10/E10*100</f>
        <v>98.3534215454992</v>
      </c>
    </row>
    <row r="11" spans="1:8" s="3" customFormat="1" ht="22.5" customHeight="1">
      <c r="A11" s="99">
        <v>4</v>
      </c>
      <c r="B11" s="109" t="s">
        <v>39</v>
      </c>
      <c r="C11" s="62">
        <f>'rashodi-opći dio'!D71</f>
        <v>796588178</v>
      </c>
      <c r="D11" s="62">
        <f>'rashodi-opći dio'!E71</f>
        <v>902734142</v>
      </c>
      <c r="E11" s="62">
        <f>'rashodi-opći dio'!F71</f>
        <v>891362142</v>
      </c>
      <c r="F11" s="62">
        <f>'rashodi-opći dio'!G71</f>
        <v>847160159</v>
      </c>
      <c r="G11" s="60">
        <f>F11/C11*100</f>
        <v>106.34857287575765</v>
      </c>
      <c r="H11" s="60">
        <f>F11/E11*100</f>
        <v>95.0410746746747</v>
      </c>
    </row>
    <row r="12" spans="1:8" s="3" customFormat="1" ht="22.5" customHeight="1">
      <c r="A12" s="100"/>
      <c r="B12" s="110" t="s">
        <v>40</v>
      </c>
      <c r="C12" s="62">
        <f>C8+C9-C10-C11</f>
        <v>-84691296</v>
      </c>
      <c r="D12" s="62">
        <f>D8+D9-D10-D11</f>
        <v>0</v>
      </c>
      <c r="E12" s="62">
        <f>E8+E9-E10-E11</f>
        <v>0</v>
      </c>
      <c r="F12" s="62">
        <f>F8+F9-F10-F11</f>
        <v>105569150.86000013</v>
      </c>
      <c r="G12" s="60">
        <f>F12/C12*100</f>
        <v>-124.65171256795993</v>
      </c>
      <c r="H12" s="60" t="s">
        <v>160</v>
      </c>
    </row>
    <row r="13" spans="2:8" s="3" customFormat="1" ht="9" customHeight="1">
      <c r="B13" s="50"/>
      <c r="C13" s="51"/>
      <c r="D13" s="52"/>
      <c r="E13" s="52"/>
      <c r="F13" s="52"/>
      <c r="G13" s="127"/>
      <c r="H13" s="52"/>
    </row>
    <row r="14" spans="1:8" s="28" customFormat="1" ht="24" customHeight="1">
      <c r="A14" s="351" t="s">
        <v>47</v>
      </c>
      <c r="B14" s="352"/>
      <c r="C14" s="352"/>
      <c r="D14" s="352"/>
      <c r="E14" s="352"/>
      <c r="F14" s="352"/>
      <c r="G14" s="352"/>
      <c r="H14" s="352"/>
    </row>
    <row r="15" spans="2:8" s="28" customFormat="1" ht="9" customHeight="1">
      <c r="B15" s="53"/>
      <c r="C15" s="51"/>
      <c r="D15" s="52"/>
      <c r="E15" s="52"/>
      <c r="F15" s="52"/>
      <c r="G15" s="127"/>
      <c r="H15" s="52"/>
    </row>
    <row r="16" spans="1:8" s="28" customFormat="1" ht="27.75" customHeight="1">
      <c r="A16" s="356" t="s">
        <v>246</v>
      </c>
      <c r="B16" s="357"/>
      <c r="C16" s="105" t="s">
        <v>270</v>
      </c>
      <c r="D16" s="105" t="s">
        <v>271</v>
      </c>
      <c r="E16" s="105" t="s">
        <v>272</v>
      </c>
      <c r="F16" s="105" t="s">
        <v>273</v>
      </c>
      <c r="G16" s="104" t="s">
        <v>245</v>
      </c>
      <c r="H16" s="104" t="s">
        <v>245</v>
      </c>
    </row>
    <row r="17" spans="1:8" s="28" customFormat="1" ht="12.75" customHeight="1">
      <c r="A17" s="354">
        <v>1</v>
      </c>
      <c r="B17" s="355"/>
      <c r="C17" s="106">
        <v>2</v>
      </c>
      <c r="D17" s="106">
        <v>3</v>
      </c>
      <c r="E17" s="106">
        <v>4</v>
      </c>
      <c r="F17" s="106">
        <v>5</v>
      </c>
      <c r="G17" s="107" t="s">
        <v>253</v>
      </c>
      <c r="H17" s="107" t="s">
        <v>254</v>
      </c>
    </row>
    <row r="18" spans="1:8" s="28" customFormat="1" ht="31.5" customHeight="1">
      <c r="A18" s="101">
        <v>8</v>
      </c>
      <c r="B18" s="108" t="s">
        <v>36</v>
      </c>
      <c r="C18" s="171">
        <f>'račun financiranja'!D5</f>
        <v>438822058</v>
      </c>
      <c r="D18" s="59">
        <f>'račun financiranja'!E5</f>
        <v>458000000</v>
      </c>
      <c r="E18" s="59">
        <f>'račun financiranja'!F5</f>
        <v>458000000</v>
      </c>
      <c r="F18" s="59">
        <f>'račun financiranja'!G5</f>
        <v>439736965</v>
      </c>
      <c r="G18" s="60">
        <f>F18/C18*100</f>
        <v>100.20849157040324</v>
      </c>
      <c r="H18" s="60">
        <f>F18/E18*100</f>
        <v>96.01243777292576</v>
      </c>
    </row>
    <row r="19" spans="1:8" s="28" customFormat="1" ht="32.25">
      <c r="A19" s="101">
        <v>5</v>
      </c>
      <c r="B19" s="108" t="s">
        <v>37</v>
      </c>
      <c r="C19" s="171">
        <f>'račun financiranja'!D16</f>
        <v>312742288</v>
      </c>
      <c r="D19" s="59">
        <f>'račun financiranja'!E16</f>
        <v>469532318</v>
      </c>
      <c r="E19" s="59">
        <f>'račun financiranja'!F16</f>
        <v>469532318</v>
      </c>
      <c r="F19" s="59">
        <f>'račun financiranja'!G16</f>
        <v>495302105</v>
      </c>
      <c r="G19" s="60">
        <f>F19/C19*100</f>
        <v>158.37388290770576</v>
      </c>
      <c r="H19" s="60">
        <f>F19/E19*100</f>
        <v>105.48839473069029</v>
      </c>
    </row>
    <row r="20" spans="1:8" s="28" customFormat="1" ht="32.25">
      <c r="A20" s="101"/>
      <c r="B20" s="108" t="s">
        <v>290</v>
      </c>
      <c r="C20" s="171">
        <v>0</v>
      </c>
      <c r="D20" s="171">
        <v>11532318</v>
      </c>
      <c r="E20" s="171">
        <v>11532318</v>
      </c>
      <c r="F20" s="171">
        <v>11532318</v>
      </c>
      <c r="G20" s="170" t="s">
        <v>160</v>
      </c>
      <c r="H20" s="60">
        <f>F20/E20*100</f>
        <v>100</v>
      </c>
    </row>
    <row r="21" spans="1:8" s="28" customFormat="1" ht="32.25">
      <c r="A21" s="102"/>
      <c r="B21" s="108" t="s">
        <v>289</v>
      </c>
      <c r="C21" s="129">
        <f>-(C18-C19+C20+C12)</f>
        <v>-41388474</v>
      </c>
      <c r="D21" s="129">
        <f>-(D18-D19+D20+D12)</f>
        <v>0</v>
      </c>
      <c r="E21" s="129">
        <f>-(E18-E19+E20+E12)</f>
        <v>0</v>
      </c>
      <c r="F21" s="129">
        <f>-(F18-F19+F20+F12)</f>
        <v>-61536328.86000013</v>
      </c>
      <c r="G21" s="170">
        <f>F21/C21*100</f>
        <v>148.6798688446453</v>
      </c>
      <c r="H21" s="60" t="s">
        <v>160</v>
      </c>
    </row>
    <row r="22" spans="1:8" s="28" customFormat="1" ht="22.5" customHeight="1">
      <c r="A22" s="102"/>
      <c r="B22" s="110" t="s">
        <v>95</v>
      </c>
      <c r="C22" s="171">
        <f>C18-C19+C20+C21</f>
        <v>84691296</v>
      </c>
      <c r="D22" s="171">
        <f>D18-D19+D20+D21</f>
        <v>0</v>
      </c>
      <c r="E22" s="171">
        <f>E18-E19+E20+E21</f>
        <v>0</v>
      </c>
      <c r="F22" s="171">
        <f>F18-F19+F20+F21</f>
        <v>-105569150.86000013</v>
      </c>
      <c r="G22" s="170">
        <f>F22/C22*100</f>
        <v>-124.65171256795993</v>
      </c>
      <c r="H22" s="170" t="s">
        <v>160</v>
      </c>
    </row>
    <row r="23" spans="1:8" s="28" customFormat="1" ht="17.25" customHeight="1">
      <c r="A23" s="103"/>
      <c r="B23" s="61"/>
      <c r="C23" s="54"/>
      <c r="D23" s="54"/>
      <c r="E23" s="54"/>
      <c r="F23" s="54"/>
      <c r="G23" s="128"/>
      <c r="H23" s="54"/>
    </row>
    <row r="24" spans="1:8" s="28" customFormat="1" ht="33.75" customHeight="1">
      <c r="A24" s="103"/>
      <c r="B24" s="110" t="s">
        <v>99</v>
      </c>
      <c r="C24" s="171">
        <f>C12+C22</f>
        <v>0</v>
      </c>
      <c r="D24" s="171">
        <f>D12+D22</f>
        <v>0</v>
      </c>
      <c r="E24" s="171">
        <f>E12+E22</f>
        <v>0</v>
      </c>
      <c r="F24" s="171">
        <f>F12+F22</f>
        <v>0</v>
      </c>
      <c r="G24" s="60" t="s">
        <v>160</v>
      </c>
      <c r="H24" s="60" t="s">
        <v>160</v>
      </c>
    </row>
    <row r="25" spans="1:7" s="28" customFormat="1" ht="18" customHeight="1">
      <c r="A25" s="103"/>
      <c r="B25" s="29"/>
      <c r="C25" s="30"/>
      <c r="G25" s="124"/>
    </row>
    <row r="26" s="3" customFormat="1" ht="12.75">
      <c r="G26" s="122"/>
    </row>
    <row r="27" s="3" customFormat="1" ht="12.75">
      <c r="G27" s="122"/>
    </row>
    <row r="28" s="3" customFormat="1" ht="12.75">
      <c r="G28" s="122"/>
    </row>
    <row r="29" s="3" customFormat="1" ht="12.75">
      <c r="G29" s="122"/>
    </row>
    <row r="30" s="3" customFormat="1" ht="12.75">
      <c r="G30" s="122"/>
    </row>
    <row r="31" s="3" customFormat="1" ht="12.75">
      <c r="G31" s="122"/>
    </row>
    <row r="32" s="3" customFormat="1" ht="12.75">
      <c r="G32" s="122"/>
    </row>
    <row r="33" s="3" customFormat="1" ht="12.75">
      <c r="G33" s="122"/>
    </row>
    <row r="34" s="3" customFormat="1" ht="12.75">
      <c r="G34" s="122"/>
    </row>
    <row r="35" s="3" customFormat="1" ht="12.75">
      <c r="G35" s="122"/>
    </row>
    <row r="36" s="3" customFormat="1" ht="12.75">
      <c r="G36" s="122"/>
    </row>
    <row r="37" s="3" customFormat="1" ht="12.75">
      <c r="G37" s="122"/>
    </row>
    <row r="38" s="3" customFormat="1" ht="12.75">
      <c r="G38" s="122"/>
    </row>
    <row r="39" s="3" customFormat="1" ht="12.75">
      <c r="G39" s="122"/>
    </row>
    <row r="40" s="3" customFormat="1" ht="12.75">
      <c r="G40" s="122"/>
    </row>
    <row r="41" s="3" customFormat="1" ht="12.75">
      <c r="G41" s="122"/>
    </row>
    <row r="42" s="3" customFormat="1" ht="12.75">
      <c r="G42" s="122"/>
    </row>
    <row r="43" s="3" customFormat="1" ht="12.75">
      <c r="G43" s="122"/>
    </row>
    <row r="44" s="3" customFormat="1" ht="12.75">
      <c r="G44" s="122"/>
    </row>
    <row r="45" s="3" customFormat="1" ht="12.75">
      <c r="G45" s="122"/>
    </row>
    <row r="46" s="3" customFormat="1" ht="12.75">
      <c r="G46" s="122"/>
    </row>
    <row r="47" s="3" customFormat="1" ht="12.75">
      <c r="G47" s="122"/>
    </row>
    <row r="48" s="3" customFormat="1" ht="12.75">
      <c r="G48" s="122"/>
    </row>
    <row r="49" s="3" customFormat="1" ht="12.75">
      <c r="G49" s="122"/>
    </row>
    <row r="50" s="3" customFormat="1" ht="12.75">
      <c r="G50" s="122"/>
    </row>
    <row r="51" s="3" customFormat="1" ht="12.75">
      <c r="G51" s="122"/>
    </row>
    <row r="52" s="3" customFormat="1" ht="12.75">
      <c r="G52" s="122"/>
    </row>
    <row r="53" s="3" customFormat="1" ht="12.75">
      <c r="G53" s="122"/>
    </row>
    <row r="54" s="3" customFormat="1" ht="12.75">
      <c r="G54" s="122"/>
    </row>
    <row r="55" s="3" customFormat="1" ht="12.75">
      <c r="G55" s="122"/>
    </row>
    <row r="56" s="3" customFormat="1" ht="12.75">
      <c r="G56" s="122"/>
    </row>
    <row r="57" s="3" customFormat="1" ht="12.75">
      <c r="G57" s="122"/>
    </row>
    <row r="58" s="3" customFormat="1" ht="12.75">
      <c r="G58" s="122"/>
    </row>
    <row r="59" s="3" customFormat="1" ht="12.75">
      <c r="G59" s="122"/>
    </row>
    <row r="60" s="3" customFormat="1" ht="12.75">
      <c r="G60" s="122"/>
    </row>
    <row r="61" s="3" customFormat="1" ht="12.75">
      <c r="G61" s="122"/>
    </row>
    <row r="62" s="3" customFormat="1" ht="12.75">
      <c r="G62" s="122"/>
    </row>
    <row r="63" s="3" customFormat="1" ht="12.75">
      <c r="G63" s="122"/>
    </row>
    <row r="64" s="3" customFormat="1" ht="12.75">
      <c r="G64" s="122"/>
    </row>
    <row r="65" s="3" customFormat="1" ht="12.75">
      <c r="G65" s="122"/>
    </row>
    <row r="66" s="3" customFormat="1" ht="12.75">
      <c r="G66" s="122"/>
    </row>
    <row r="67" s="3" customFormat="1" ht="12.75">
      <c r="G67" s="122"/>
    </row>
    <row r="68" s="3" customFormat="1" ht="12.75">
      <c r="G68" s="122"/>
    </row>
    <row r="69" s="3" customFormat="1" ht="12.75">
      <c r="G69" s="122"/>
    </row>
    <row r="70" s="3" customFormat="1" ht="12.75">
      <c r="G70" s="122"/>
    </row>
    <row r="71" s="3" customFormat="1" ht="12.75">
      <c r="G71" s="122"/>
    </row>
    <row r="72" s="3" customFormat="1" ht="12.75">
      <c r="G72" s="122"/>
    </row>
    <row r="73" s="3" customFormat="1" ht="12.75">
      <c r="G73" s="122"/>
    </row>
    <row r="74" s="3" customFormat="1" ht="12.75">
      <c r="G74" s="122"/>
    </row>
    <row r="75" s="3" customFormat="1" ht="12.75">
      <c r="G75" s="122"/>
    </row>
    <row r="76" s="3" customFormat="1" ht="12.75">
      <c r="G76" s="122"/>
    </row>
    <row r="77" s="3" customFormat="1" ht="12.75">
      <c r="G77" s="122"/>
    </row>
    <row r="78" s="3" customFormat="1" ht="12.75">
      <c r="G78" s="122"/>
    </row>
    <row r="79" s="3" customFormat="1" ht="12.75">
      <c r="G79" s="122"/>
    </row>
    <row r="80" s="3" customFormat="1" ht="12.75">
      <c r="G80" s="122"/>
    </row>
    <row r="81" s="3" customFormat="1" ht="12.75">
      <c r="G81" s="122"/>
    </row>
    <row r="82" s="3" customFormat="1" ht="12.75">
      <c r="G82" s="122"/>
    </row>
    <row r="83" s="3" customFormat="1" ht="12.75">
      <c r="G83" s="122"/>
    </row>
    <row r="84" s="3" customFormat="1" ht="12.75">
      <c r="G84" s="122"/>
    </row>
    <row r="85" s="3" customFormat="1" ht="12.75">
      <c r="G85" s="122"/>
    </row>
    <row r="86" s="3" customFormat="1" ht="12.75">
      <c r="G86" s="122"/>
    </row>
    <row r="87" s="3" customFormat="1" ht="12.75">
      <c r="G87" s="122"/>
    </row>
    <row r="88" s="3" customFormat="1" ht="12.75">
      <c r="G88" s="122"/>
    </row>
    <row r="89" s="3" customFormat="1" ht="12.75">
      <c r="G89" s="122"/>
    </row>
    <row r="90" s="3" customFormat="1" ht="12.75">
      <c r="G90" s="122"/>
    </row>
    <row r="91" s="3" customFormat="1" ht="12.75">
      <c r="G91" s="122"/>
    </row>
    <row r="92" s="3" customFormat="1" ht="12.75">
      <c r="G92" s="122"/>
    </row>
    <row r="93" s="3" customFormat="1" ht="12.75">
      <c r="G93" s="122"/>
    </row>
    <row r="94" s="3" customFormat="1" ht="12.75">
      <c r="G94" s="122"/>
    </row>
    <row r="95" s="3" customFormat="1" ht="12.75">
      <c r="G95" s="122"/>
    </row>
    <row r="96" s="3" customFormat="1" ht="12.75">
      <c r="G96" s="122"/>
    </row>
    <row r="97" s="3" customFormat="1" ht="12.75">
      <c r="G97" s="122"/>
    </row>
    <row r="98" s="3" customFormat="1" ht="12.75">
      <c r="G98" s="122"/>
    </row>
    <row r="99" s="3" customFormat="1" ht="12.75">
      <c r="G99" s="122"/>
    </row>
    <row r="100" s="3" customFormat="1" ht="12.75">
      <c r="G100" s="122"/>
    </row>
    <row r="101" s="3" customFormat="1" ht="12.75">
      <c r="G101" s="122"/>
    </row>
    <row r="102" s="3" customFormat="1" ht="12.75">
      <c r="G102" s="122"/>
    </row>
    <row r="103" s="3" customFormat="1" ht="12.75">
      <c r="G103" s="122"/>
    </row>
    <row r="104" s="3" customFormat="1" ht="12.75">
      <c r="G104" s="122"/>
    </row>
    <row r="105" s="3" customFormat="1" ht="12.75">
      <c r="G105" s="122"/>
    </row>
    <row r="106" s="3" customFormat="1" ht="12.75">
      <c r="G106" s="122"/>
    </row>
    <row r="107" s="3" customFormat="1" ht="12.75">
      <c r="G107" s="122"/>
    </row>
    <row r="108" s="3" customFormat="1" ht="12.75">
      <c r="G108" s="122"/>
    </row>
    <row r="109" s="3" customFormat="1" ht="12.75">
      <c r="G109" s="122"/>
    </row>
    <row r="110" s="3" customFormat="1" ht="12.75">
      <c r="G110" s="122"/>
    </row>
    <row r="111" s="3" customFormat="1" ht="12.75">
      <c r="G111" s="122"/>
    </row>
    <row r="112" s="3" customFormat="1" ht="12.75">
      <c r="G112" s="122"/>
    </row>
    <row r="113" s="3" customFormat="1" ht="12.75">
      <c r="G113" s="122"/>
    </row>
    <row r="114" s="3" customFormat="1" ht="12.75">
      <c r="G114" s="122"/>
    </row>
    <row r="115" s="3" customFormat="1" ht="12.75">
      <c r="G115" s="122"/>
    </row>
    <row r="116" s="3" customFormat="1" ht="12.75">
      <c r="G116" s="122"/>
    </row>
    <row r="117" s="3" customFormat="1" ht="12.75">
      <c r="G117" s="122"/>
    </row>
    <row r="118" s="3" customFormat="1" ht="12.75">
      <c r="G118" s="122"/>
    </row>
    <row r="119" s="3" customFormat="1" ht="12.75">
      <c r="G119" s="122"/>
    </row>
    <row r="120" s="3" customFormat="1" ht="12.75">
      <c r="G120" s="122"/>
    </row>
    <row r="121" s="3" customFormat="1" ht="12.75">
      <c r="G121" s="122"/>
    </row>
    <row r="122" s="3" customFormat="1" ht="12.75">
      <c r="G122" s="122"/>
    </row>
    <row r="123" s="3" customFormat="1" ht="12.75">
      <c r="G123" s="122"/>
    </row>
    <row r="124" s="3" customFormat="1" ht="12.75">
      <c r="G124" s="122"/>
    </row>
    <row r="125" s="3" customFormat="1" ht="12.75">
      <c r="G125" s="122"/>
    </row>
    <row r="126" s="3" customFormat="1" ht="12.75">
      <c r="G126" s="122"/>
    </row>
    <row r="127" s="3" customFormat="1" ht="12.75">
      <c r="G127" s="122"/>
    </row>
    <row r="128" s="3" customFormat="1" ht="12.75">
      <c r="G128" s="122"/>
    </row>
    <row r="129" s="3" customFormat="1" ht="12.75">
      <c r="G129" s="122"/>
    </row>
    <row r="130" s="3" customFormat="1" ht="12.75">
      <c r="G130" s="122"/>
    </row>
    <row r="131" s="3" customFormat="1" ht="12.75">
      <c r="G131" s="122"/>
    </row>
    <row r="132" s="3" customFormat="1" ht="12.75">
      <c r="G132" s="122"/>
    </row>
    <row r="133" s="3" customFormat="1" ht="12.75">
      <c r="G133" s="122"/>
    </row>
    <row r="134" s="3" customFormat="1" ht="12.75">
      <c r="G134" s="122"/>
    </row>
    <row r="135" s="3" customFormat="1" ht="12.75">
      <c r="G135" s="122"/>
    </row>
    <row r="136" s="3" customFormat="1" ht="12.75">
      <c r="G136" s="122"/>
    </row>
    <row r="137" s="3" customFormat="1" ht="12.75">
      <c r="G137" s="122"/>
    </row>
    <row r="138" s="3" customFormat="1" ht="12.75">
      <c r="G138" s="122"/>
    </row>
    <row r="139" s="3" customFormat="1" ht="12.75">
      <c r="G139" s="122"/>
    </row>
    <row r="140" s="3" customFormat="1" ht="12.75">
      <c r="G140" s="122"/>
    </row>
    <row r="141" s="3" customFormat="1" ht="12.75">
      <c r="G141" s="122"/>
    </row>
    <row r="142" s="3" customFormat="1" ht="12.75">
      <c r="G142" s="122"/>
    </row>
    <row r="143" s="3" customFormat="1" ht="12.75">
      <c r="G143" s="122"/>
    </row>
    <row r="144" s="3" customFormat="1" ht="12.75">
      <c r="G144" s="122"/>
    </row>
    <row r="145" s="3" customFormat="1" ht="12.75">
      <c r="G145" s="122"/>
    </row>
    <row r="146" s="3" customFormat="1" ht="12.75">
      <c r="G146" s="122"/>
    </row>
    <row r="147" s="3" customFormat="1" ht="12.75">
      <c r="G147" s="122"/>
    </row>
    <row r="148" s="3" customFormat="1" ht="12.75">
      <c r="G148" s="122"/>
    </row>
    <row r="149" s="3" customFormat="1" ht="12.75">
      <c r="G149" s="122"/>
    </row>
    <row r="150" s="3" customFormat="1" ht="12.75">
      <c r="G150" s="122"/>
    </row>
    <row r="151" s="3" customFormat="1" ht="12.75">
      <c r="G151" s="122"/>
    </row>
    <row r="152" s="3" customFormat="1" ht="12.75">
      <c r="G152" s="122"/>
    </row>
    <row r="153" s="3" customFormat="1" ht="12.75">
      <c r="G153" s="122"/>
    </row>
    <row r="154" s="3" customFormat="1" ht="12.75">
      <c r="G154" s="122"/>
    </row>
    <row r="155" s="3" customFormat="1" ht="12.75">
      <c r="G155" s="122"/>
    </row>
    <row r="156" s="3" customFormat="1" ht="12.75">
      <c r="G156" s="122"/>
    </row>
    <row r="157" s="3" customFormat="1" ht="12.75">
      <c r="G157" s="122"/>
    </row>
    <row r="158" s="3" customFormat="1" ht="12.75">
      <c r="G158" s="122"/>
    </row>
    <row r="159" s="3" customFormat="1" ht="12.75">
      <c r="G159" s="122"/>
    </row>
    <row r="160" s="3" customFormat="1" ht="12.75">
      <c r="G160" s="122"/>
    </row>
    <row r="161" s="3" customFormat="1" ht="12.75">
      <c r="G161" s="122"/>
    </row>
    <row r="162" s="3" customFormat="1" ht="12.75">
      <c r="G162" s="122"/>
    </row>
    <row r="163" s="3" customFormat="1" ht="12.75">
      <c r="G163" s="122"/>
    </row>
    <row r="164" s="3" customFormat="1" ht="12.75">
      <c r="G164" s="122"/>
    </row>
    <row r="165" s="3" customFormat="1" ht="12.75">
      <c r="G165" s="122"/>
    </row>
    <row r="166" s="3" customFormat="1" ht="12.75">
      <c r="G166" s="122"/>
    </row>
    <row r="167" s="3" customFormat="1" ht="12.75">
      <c r="G167" s="122"/>
    </row>
    <row r="168" s="3" customFormat="1" ht="12.75">
      <c r="G168" s="122"/>
    </row>
    <row r="169" s="3" customFormat="1" ht="12.75">
      <c r="G169" s="122"/>
    </row>
    <row r="170" s="3" customFormat="1" ht="12.75">
      <c r="G170" s="122"/>
    </row>
    <row r="171" s="3" customFormat="1" ht="12.75">
      <c r="G171" s="122"/>
    </row>
    <row r="172" s="3" customFormat="1" ht="12.75">
      <c r="G172" s="122"/>
    </row>
    <row r="173" s="3" customFormat="1" ht="12.75">
      <c r="G173" s="122"/>
    </row>
    <row r="174" s="3" customFormat="1" ht="12.75">
      <c r="G174" s="122"/>
    </row>
    <row r="175" s="3" customFormat="1" ht="12.75">
      <c r="G175" s="122"/>
    </row>
    <row r="176" s="3" customFormat="1" ht="12.75">
      <c r="G176" s="122"/>
    </row>
    <row r="177" s="3" customFormat="1" ht="12.75">
      <c r="G177" s="122"/>
    </row>
    <row r="178" s="3" customFormat="1" ht="12.75">
      <c r="G178" s="122"/>
    </row>
    <row r="179" s="3" customFormat="1" ht="12.75">
      <c r="G179" s="122"/>
    </row>
    <row r="180" s="3" customFormat="1" ht="12.75">
      <c r="G180" s="122"/>
    </row>
    <row r="181" s="3" customFormat="1" ht="12.75">
      <c r="G181" s="122"/>
    </row>
    <row r="182" s="3" customFormat="1" ht="12.75">
      <c r="G182" s="122"/>
    </row>
    <row r="183" s="3" customFormat="1" ht="12.75">
      <c r="G183" s="122"/>
    </row>
    <row r="184" s="3" customFormat="1" ht="12.75">
      <c r="G184" s="122"/>
    </row>
    <row r="185" s="3" customFormat="1" ht="12.75">
      <c r="G185" s="122"/>
    </row>
    <row r="186" s="3" customFormat="1" ht="12.75">
      <c r="G186" s="122"/>
    </row>
    <row r="187" s="3" customFormat="1" ht="12.75">
      <c r="G187" s="122"/>
    </row>
    <row r="188" s="3" customFormat="1" ht="12.75">
      <c r="G188" s="122"/>
    </row>
    <row r="189" s="3" customFormat="1" ht="12.75">
      <c r="G189" s="122"/>
    </row>
    <row r="190" s="3" customFormat="1" ht="12.75">
      <c r="G190" s="122"/>
    </row>
    <row r="191" s="3" customFormat="1" ht="12.75">
      <c r="G191" s="122"/>
    </row>
    <row r="192" s="3" customFormat="1" ht="12.75">
      <c r="G192" s="122"/>
    </row>
    <row r="193" s="3" customFormat="1" ht="12.75">
      <c r="G193" s="122"/>
    </row>
    <row r="194" s="3" customFormat="1" ht="12.75">
      <c r="G194" s="122"/>
    </row>
    <row r="195" s="3" customFormat="1" ht="12.75">
      <c r="G195" s="122"/>
    </row>
    <row r="196" s="3" customFormat="1" ht="12.75">
      <c r="G196" s="122"/>
    </row>
    <row r="197" s="3" customFormat="1" ht="12.75">
      <c r="G197" s="122"/>
    </row>
    <row r="198" s="3" customFormat="1" ht="12.75">
      <c r="G198" s="122"/>
    </row>
    <row r="199" s="3" customFormat="1" ht="12.75">
      <c r="G199" s="122"/>
    </row>
    <row r="200" s="3" customFormat="1" ht="12.75">
      <c r="G200" s="122"/>
    </row>
    <row r="201" s="3" customFormat="1" ht="12.75">
      <c r="G201" s="122"/>
    </row>
    <row r="202" s="3" customFormat="1" ht="12.75">
      <c r="G202" s="122"/>
    </row>
    <row r="203" s="3" customFormat="1" ht="12.75">
      <c r="G203" s="122"/>
    </row>
    <row r="204" s="3" customFormat="1" ht="12.75">
      <c r="G204" s="122"/>
    </row>
    <row r="205" s="3" customFormat="1" ht="12.75">
      <c r="G205" s="122"/>
    </row>
    <row r="206" s="3" customFormat="1" ht="12.75">
      <c r="G206" s="122"/>
    </row>
    <row r="207" s="3" customFormat="1" ht="12.75">
      <c r="G207" s="122"/>
    </row>
    <row r="208" s="3" customFormat="1" ht="12.75">
      <c r="G208" s="122"/>
    </row>
    <row r="209" s="3" customFormat="1" ht="12.75">
      <c r="G209" s="122"/>
    </row>
    <row r="210" s="3" customFormat="1" ht="12.75">
      <c r="G210" s="122"/>
    </row>
    <row r="211" s="3" customFormat="1" ht="12.75">
      <c r="G211" s="122"/>
    </row>
    <row r="212" s="3" customFormat="1" ht="12.75">
      <c r="G212" s="122"/>
    </row>
    <row r="213" s="3" customFormat="1" ht="12.75">
      <c r="G213" s="122"/>
    </row>
    <row r="214" s="3" customFormat="1" ht="12.75">
      <c r="G214" s="122"/>
    </row>
    <row r="215" s="3" customFormat="1" ht="12.75">
      <c r="G215" s="122"/>
    </row>
    <row r="216" s="3" customFormat="1" ht="12.75">
      <c r="G216" s="122"/>
    </row>
    <row r="217" s="3" customFormat="1" ht="12.75">
      <c r="G217" s="122"/>
    </row>
    <row r="218" s="3" customFormat="1" ht="12.75">
      <c r="G218" s="122"/>
    </row>
    <row r="219" s="3" customFormat="1" ht="12.75">
      <c r="G219" s="122"/>
    </row>
    <row r="220" s="3" customFormat="1" ht="12.75">
      <c r="G220" s="122"/>
    </row>
    <row r="221" s="3" customFormat="1" ht="12.75">
      <c r="G221" s="122"/>
    </row>
    <row r="222" s="3" customFormat="1" ht="12.75">
      <c r="G222" s="122"/>
    </row>
    <row r="223" s="3" customFormat="1" ht="12.75">
      <c r="G223" s="122"/>
    </row>
    <row r="224" s="3" customFormat="1" ht="12.75">
      <c r="G224" s="122"/>
    </row>
    <row r="225" s="3" customFormat="1" ht="12.75">
      <c r="G225" s="122"/>
    </row>
    <row r="226" s="3" customFormat="1" ht="12.75">
      <c r="G226" s="122"/>
    </row>
    <row r="227" s="3" customFormat="1" ht="12.75">
      <c r="G227" s="122"/>
    </row>
    <row r="228" s="3" customFormat="1" ht="12.75">
      <c r="G228" s="122"/>
    </row>
    <row r="229" s="3" customFormat="1" ht="12.75">
      <c r="G229" s="122"/>
    </row>
    <row r="230" s="3" customFormat="1" ht="12.75">
      <c r="G230" s="122"/>
    </row>
    <row r="231" s="3" customFormat="1" ht="12.75">
      <c r="G231" s="122"/>
    </row>
    <row r="232" s="3" customFormat="1" ht="12.75">
      <c r="G232" s="122"/>
    </row>
    <row r="233" s="3" customFormat="1" ht="12.75">
      <c r="G233" s="122"/>
    </row>
    <row r="234" s="3" customFormat="1" ht="12.75">
      <c r="G234" s="122"/>
    </row>
    <row r="235" s="3" customFormat="1" ht="12.75">
      <c r="G235" s="122"/>
    </row>
    <row r="236" s="3" customFormat="1" ht="12.75">
      <c r="G236" s="122"/>
    </row>
    <row r="237" s="3" customFormat="1" ht="12.75">
      <c r="G237" s="122"/>
    </row>
    <row r="238" s="3" customFormat="1" ht="12.75">
      <c r="G238" s="122"/>
    </row>
    <row r="239" s="3" customFormat="1" ht="12.75">
      <c r="G239" s="122"/>
    </row>
    <row r="240" s="3" customFormat="1" ht="12.75">
      <c r="G240" s="122"/>
    </row>
    <row r="241" s="3" customFormat="1" ht="12.75">
      <c r="G241" s="122"/>
    </row>
    <row r="242" s="3" customFormat="1" ht="12.75">
      <c r="G242" s="122"/>
    </row>
    <row r="243" s="3" customFormat="1" ht="12.75">
      <c r="G243" s="122"/>
    </row>
    <row r="244" s="3" customFormat="1" ht="12.75">
      <c r="G244" s="122"/>
    </row>
    <row r="245" s="3" customFormat="1" ht="12.75">
      <c r="G245" s="122"/>
    </row>
    <row r="246" s="3" customFormat="1" ht="12.75">
      <c r="G246" s="122"/>
    </row>
    <row r="247" s="3" customFormat="1" ht="12.75">
      <c r="G247" s="122"/>
    </row>
    <row r="248" s="3" customFormat="1" ht="12.75">
      <c r="G248" s="122"/>
    </row>
    <row r="249" s="3" customFormat="1" ht="12.75">
      <c r="G249" s="122"/>
    </row>
    <row r="250" s="3" customFormat="1" ht="12.75">
      <c r="G250" s="122"/>
    </row>
  </sheetData>
  <sheetProtection/>
  <mergeCells count="8">
    <mergeCell ref="A1:H2"/>
    <mergeCell ref="A14:H14"/>
    <mergeCell ref="A4:H4"/>
    <mergeCell ref="A3:H3"/>
    <mergeCell ref="A17:B17"/>
    <mergeCell ref="A7:B7"/>
    <mergeCell ref="A6:B6"/>
    <mergeCell ref="A16:B16"/>
  </mergeCells>
  <printOptions horizontalCentered="1"/>
  <pageMargins left="0.1968503937007874" right="0.1968503937007874" top="0.6299212598425197" bottom="0.5511811023622047" header="0.31496062992125984" footer="0.31496062992125984"/>
  <pageSetup firstPageNumber="546" useFirstPageNumber="1"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8"/>
  <sheetViews>
    <sheetView view="pageBreakPreview" zoomScaleSheetLayoutView="100" zoomScalePageLayoutView="0" workbookViewId="0" topLeftCell="A2">
      <selection activeCell="C10" sqref="C10"/>
    </sheetView>
  </sheetViews>
  <sheetFormatPr defaultColWidth="11.421875" defaultRowHeight="12.75"/>
  <cols>
    <col min="1" max="1" width="5.421875" style="114" customWidth="1"/>
    <col min="2" max="2" width="5.28125" style="38" customWidth="1"/>
    <col min="3" max="3" width="41.8515625" style="0" customWidth="1"/>
    <col min="4" max="4" width="12.57421875" style="0" customWidth="1"/>
    <col min="5" max="7" width="12.7109375" style="0" customWidth="1"/>
    <col min="8" max="8" width="8.00390625" style="125" customWidth="1"/>
    <col min="9" max="9" width="8.00390625" style="80" customWidth="1"/>
  </cols>
  <sheetData>
    <row r="1" spans="1:9" s="3" customFormat="1" ht="28.5" customHeight="1">
      <c r="A1" s="358" t="s">
        <v>3</v>
      </c>
      <c r="B1" s="359"/>
      <c r="C1" s="359"/>
      <c r="D1" s="359"/>
      <c r="E1" s="359"/>
      <c r="F1" s="360"/>
      <c r="G1" s="360"/>
      <c r="H1" s="360"/>
      <c r="I1" s="360"/>
    </row>
    <row r="2" spans="1:9" s="3" customFormat="1" ht="27.75" customHeight="1">
      <c r="A2" s="361" t="s">
        <v>146</v>
      </c>
      <c r="B2" s="362"/>
      <c r="C2" s="362"/>
      <c r="D2" s="362"/>
      <c r="E2" s="362"/>
      <c r="F2" s="362"/>
      <c r="G2" s="362"/>
      <c r="H2" s="362"/>
      <c r="I2" s="362"/>
    </row>
    <row r="3" spans="1:9" s="3" customFormat="1" ht="28.5" customHeight="1">
      <c r="A3" s="365" t="s">
        <v>246</v>
      </c>
      <c r="B3" s="366"/>
      <c r="C3" s="366"/>
      <c r="D3" s="116" t="s">
        <v>279</v>
      </c>
      <c r="E3" s="116" t="s">
        <v>271</v>
      </c>
      <c r="F3" s="116" t="s">
        <v>286</v>
      </c>
      <c r="G3" s="116" t="s">
        <v>273</v>
      </c>
      <c r="H3" s="117" t="s">
        <v>245</v>
      </c>
      <c r="I3" s="117" t="s">
        <v>245</v>
      </c>
    </row>
    <row r="4" spans="1:9" s="3" customFormat="1" ht="12.75" customHeight="1">
      <c r="A4" s="367">
        <v>1</v>
      </c>
      <c r="B4" s="368"/>
      <c r="C4" s="368"/>
      <c r="D4" s="118">
        <v>2</v>
      </c>
      <c r="E4" s="118">
        <v>3</v>
      </c>
      <c r="F4" s="118">
        <v>4</v>
      </c>
      <c r="G4" s="118">
        <v>5</v>
      </c>
      <c r="H4" s="119" t="s">
        <v>253</v>
      </c>
      <c r="I4" s="119" t="s">
        <v>254</v>
      </c>
    </row>
    <row r="5" spans="1:9" s="3" customFormat="1" ht="22.5" customHeight="1">
      <c r="A5" s="156">
        <v>6</v>
      </c>
      <c r="B5" s="157"/>
      <c r="C5" s="192" t="s">
        <v>41</v>
      </c>
      <c r="D5" s="131">
        <f>D6+D17+D28+D36</f>
        <v>2249636644</v>
      </c>
      <c r="E5" s="131">
        <f>E6+E17+E28+E36</f>
        <v>2661716196</v>
      </c>
      <c r="F5" s="131">
        <f>F6+F17+F28+F36</f>
        <v>2661716196</v>
      </c>
      <c r="G5" s="131">
        <f>G6+G17+G28+G36</f>
        <v>2693642729.86</v>
      </c>
      <c r="H5" s="132">
        <f>G5/D5*100</f>
        <v>119.73679114110305</v>
      </c>
      <c r="I5" s="133">
        <f aca="true" t="shared" si="0" ref="I5:I33">G5/F5*100</f>
        <v>101.19947175089436</v>
      </c>
    </row>
    <row r="6" spans="1:9" s="3" customFormat="1" ht="25.5">
      <c r="A6" s="193">
        <v>63</v>
      </c>
      <c r="B6" s="157"/>
      <c r="C6" s="158" t="s">
        <v>224</v>
      </c>
      <c r="D6" s="131">
        <f>D7+D9</f>
        <v>260828364</v>
      </c>
      <c r="E6" s="131">
        <f>E7+E9</f>
        <v>459583010</v>
      </c>
      <c r="F6" s="131">
        <f>F7+F9</f>
        <v>459583010</v>
      </c>
      <c r="G6" s="131">
        <f>G7+G9</f>
        <v>443479671.86</v>
      </c>
      <c r="H6" s="132">
        <f aca="true" t="shared" si="1" ref="H6:H46">G6/D6*100</f>
        <v>170.02739466632548</v>
      </c>
      <c r="I6" s="133">
        <f t="shared" si="0"/>
        <v>96.49609803025574</v>
      </c>
    </row>
    <row r="7" spans="1:9" s="3" customFormat="1" ht="25.5" customHeight="1">
      <c r="A7" s="156">
        <v>632</v>
      </c>
      <c r="B7" s="157"/>
      <c r="C7" s="176" t="s">
        <v>225</v>
      </c>
      <c r="D7" s="131">
        <f>D8</f>
        <v>2704364</v>
      </c>
      <c r="E7" s="131">
        <f>E8</f>
        <v>13000000</v>
      </c>
      <c r="F7" s="131">
        <f>F8</f>
        <v>13000000</v>
      </c>
      <c r="G7" s="131">
        <f>G8</f>
        <v>10318250</v>
      </c>
      <c r="H7" s="132">
        <f t="shared" si="1"/>
        <v>381.5407245474352</v>
      </c>
      <c r="I7" s="133">
        <f t="shared" si="0"/>
        <v>79.37115384615385</v>
      </c>
    </row>
    <row r="8" spans="1:9" s="55" customFormat="1" ht="12.75">
      <c r="A8" s="155"/>
      <c r="B8" s="172">
        <v>6322</v>
      </c>
      <c r="C8" s="194" t="s">
        <v>175</v>
      </c>
      <c r="D8" s="298">
        <v>2704364</v>
      </c>
      <c r="E8" s="332">
        <v>13000000</v>
      </c>
      <c r="F8" s="332">
        <v>13000000</v>
      </c>
      <c r="G8" s="298">
        <v>10318250</v>
      </c>
      <c r="H8" s="134">
        <f t="shared" si="1"/>
        <v>381.5407245474352</v>
      </c>
      <c r="I8" s="343">
        <f t="shared" si="0"/>
        <v>79.37115384615385</v>
      </c>
    </row>
    <row r="9" spans="1:9" s="3" customFormat="1" ht="12.75">
      <c r="A9" s="156">
        <v>633</v>
      </c>
      <c r="B9" s="159"/>
      <c r="C9" s="176" t="s">
        <v>294</v>
      </c>
      <c r="D9" s="131">
        <f>D10+D13</f>
        <v>258124000</v>
      </c>
      <c r="E9" s="131">
        <f>E10+E13</f>
        <v>446583010</v>
      </c>
      <c r="F9" s="131">
        <f>F10+F13</f>
        <v>446583010</v>
      </c>
      <c r="G9" s="131">
        <f>G10+G13</f>
        <v>433161421.86</v>
      </c>
      <c r="H9" s="132">
        <f t="shared" si="1"/>
        <v>167.81137044986133</v>
      </c>
      <c r="I9" s="133">
        <f t="shared" si="0"/>
        <v>96.9946039505623</v>
      </c>
    </row>
    <row r="10" spans="1:9" s="55" customFormat="1" ht="12.75">
      <c r="A10" s="155"/>
      <c r="B10" s="155">
        <v>6331</v>
      </c>
      <c r="C10" s="155" t="s">
        <v>283</v>
      </c>
      <c r="D10" s="81">
        <f>D11</f>
        <v>34699739</v>
      </c>
      <c r="E10" s="333">
        <f>E11</f>
        <v>7010313</v>
      </c>
      <c r="F10" s="333">
        <f>F11</f>
        <v>7010313</v>
      </c>
      <c r="G10" s="81">
        <f>G11+G12</f>
        <v>5795066.86</v>
      </c>
      <c r="H10" s="134">
        <v>0</v>
      </c>
      <c r="I10" s="343">
        <f t="shared" si="0"/>
        <v>82.66488044114436</v>
      </c>
    </row>
    <row r="11" spans="1:9" s="55" customFormat="1" ht="12.75">
      <c r="A11" s="155"/>
      <c r="B11" s="155"/>
      <c r="C11" s="155" t="s">
        <v>155</v>
      </c>
      <c r="D11" s="298">
        <v>34699739</v>
      </c>
      <c r="E11" s="334">
        <v>7010313</v>
      </c>
      <c r="F11" s="334">
        <v>7010313</v>
      </c>
      <c r="G11" s="298">
        <v>5420066.86</v>
      </c>
      <c r="H11" s="134">
        <v>0</v>
      </c>
      <c r="I11" s="343">
        <f t="shared" si="0"/>
        <v>77.31561857509072</v>
      </c>
    </row>
    <row r="12" spans="1:9" s="148" customFormat="1" ht="12.75">
      <c r="A12" s="155"/>
      <c r="B12" s="155"/>
      <c r="C12" s="155" t="s">
        <v>156</v>
      </c>
      <c r="D12" s="81">
        <v>0</v>
      </c>
      <c r="E12" s="333">
        <v>0</v>
      </c>
      <c r="F12" s="333">
        <v>0</v>
      </c>
      <c r="G12" s="298">
        <v>375000</v>
      </c>
      <c r="H12" s="142">
        <v>0</v>
      </c>
      <c r="I12" s="343">
        <v>0</v>
      </c>
    </row>
    <row r="13" spans="1:9" s="55" customFormat="1" ht="12.75">
      <c r="A13" s="155"/>
      <c r="B13" s="155">
        <v>6332</v>
      </c>
      <c r="C13" s="194" t="s">
        <v>284</v>
      </c>
      <c r="D13" s="81">
        <f>D14+D15</f>
        <v>223424261</v>
      </c>
      <c r="E13" s="333">
        <f>E14+E15</f>
        <v>439572697</v>
      </c>
      <c r="F13" s="333">
        <f>F14+F15</f>
        <v>439572697</v>
      </c>
      <c r="G13" s="81">
        <f>G14+G15</f>
        <v>427366355</v>
      </c>
      <c r="H13" s="134">
        <f t="shared" si="1"/>
        <v>191.28019181408416</v>
      </c>
      <c r="I13" s="343">
        <f t="shared" si="0"/>
        <v>97.22313462976523</v>
      </c>
    </row>
    <row r="14" spans="1:9" s="55" customFormat="1" ht="12.75">
      <c r="A14" s="155"/>
      <c r="B14" s="155"/>
      <c r="C14" s="155" t="s">
        <v>155</v>
      </c>
      <c r="D14" s="299">
        <v>222574936</v>
      </c>
      <c r="E14" s="334">
        <v>437119697</v>
      </c>
      <c r="F14" s="334">
        <v>437119697</v>
      </c>
      <c r="G14" s="299">
        <v>424279994</v>
      </c>
      <c r="H14" s="134">
        <f t="shared" si="1"/>
        <v>190.6234374925306</v>
      </c>
      <c r="I14" s="343">
        <f t="shared" si="0"/>
        <v>97.06265741669381</v>
      </c>
    </row>
    <row r="15" spans="1:9" s="55" customFormat="1" ht="12.75">
      <c r="A15" s="155"/>
      <c r="B15" s="155"/>
      <c r="C15" s="155" t="s">
        <v>156</v>
      </c>
      <c r="D15" s="299">
        <v>849325</v>
      </c>
      <c r="E15" s="334">
        <v>2453000</v>
      </c>
      <c r="F15" s="334">
        <v>2453000</v>
      </c>
      <c r="G15" s="299">
        <v>3086361</v>
      </c>
      <c r="H15" s="134">
        <f t="shared" si="1"/>
        <v>363.3898684249257</v>
      </c>
      <c r="I15" s="343">
        <f t="shared" si="0"/>
        <v>125.81985324092948</v>
      </c>
    </row>
    <row r="16" spans="1:9" s="148" customFormat="1" ht="12.75" hidden="1">
      <c r="A16" s="155"/>
      <c r="B16" s="155"/>
      <c r="C16" s="155" t="s">
        <v>256</v>
      </c>
      <c r="D16" s="81"/>
      <c r="E16" s="81"/>
      <c r="F16" s="81"/>
      <c r="G16" s="81"/>
      <c r="H16" s="142"/>
      <c r="I16" s="196"/>
    </row>
    <row r="17" spans="1:9" s="3" customFormat="1" ht="12.75">
      <c r="A17" s="180">
        <v>64</v>
      </c>
      <c r="B17" s="197"/>
      <c r="C17" s="156" t="s">
        <v>42</v>
      </c>
      <c r="D17" s="198">
        <f>D18+D23+D26</f>
        <v>12252469</v>
      </c>
      <c r="E17" s="198">
        <f>E18+E23+E26</f>
        <v>13580000</v>
      </c>
      <c r="F17" s="198">
        <f>F18+F23+F26</f>
        <v>13580000</v>
      </c>
      <c r="G17" s="198">
        <f>G18+G23+G26</f>
        <v>13799722</v>
      </c>
      <c r="H17" s="132">
        <f t="shared" si="1"/>
        <v>112.6280915299602</v>
      </c>
      <c r="I17" s="133">
        <f t="shared" si="0"/>
        <v>101.6179823269514</v>
      </c>
    </row>
    <row r="18" spans="1:9" s="3" customFormat="1" ht="12.75">
      <c r="A18" s="180">
        <v>641</v>
      </c>
      <c r="B18" s="197"/>
      <c r="C18" s="156" t="s">
        <v>43</v>
      </c>
      <c r="D18" s="198">
        <f>SUM(D19:D22)</f>
        <v>10684836</v>
      </c>
      <c r="E18" s="198">
        <f>SUM(E19:E22)</f>
        <v>12000000</v>
      </c>
      <c r="F18" s="198">
        <f>SUM(F19:F22)</f>
        <v>12000000</v>
      </c>
      <c r="G18" s="198">
        <f>SUM(G19:G22)</f>
        <v>12338590</v>
      </c>
      <c r="H18" s="132">
        <f t="shared" si="1"/>
        <v>115.4775796278015</v>
      </c>
      <c r="I18" s="133">
        <f t="shared" si="0"/>
        <v>102.82158333333334</v>
      </c>
    </row>
    <row r="19" spans="1:9" s="55" customFormat="1" ht="12.75">
      <c r="A19" s="172"/>
      <c r="B19" s="172">
        <v>6413</v>
      </c>
      <c r="C19" s="151" t="s">
        <v>45</v>
      </c>
      <c r="D19" s="299">
        <v>1227437</v>
      </c>
      <c r="E19" s="332">
        <v>2000000</v>
      </c>
      <c r="F19" s="332">
        <v>2000000</v>
      </c>
      <c r="G19" s="299">
        <v>1791599</v>
      </c>
      <c r="H19" s="134">
        <f t="shared" si="1"/>
        <v>145.96260337597775</v>
      </c>
      <c r="I19" s="343">
        <f t="shared" si="0"/>
        <v>89.57995</v>
      </c>
    </row>
    <row r="20" spans="1:9" s="55" customFormat="1" ht="12.75">
      <c r="A20" s="172"/>
      <c r="B20" s="172">
        <v>6414</v>
      </c>
      <c r="C20" s="151" t="s">
        <v>46</v>
      </c>
      <c r="D20" s="299">
        <v>6139084</v>
      </c>
      <c r="E20" s="332">
        <v>5000000</v>
      </c>
      <c r="F20" s="332">
        <v>5000000</v>
      </c>
      <c r="G20" s="299">
        <v>5252481</v>
      </c>
      <c r="H20" s="134">
        <f t="shared" si="1"/>
        <v>85.55805719550344</v>
      </c>
      <c r="I20" s="343">
        <f t="shared" si="0"/>
        <v>105.04962</v>
      </c>
    </row>
    <row r="21" spans="1:9" s="55" customFormat="1" ht="12.75">
      <c r="A21" s="172"/>
      <c r="B21" s="329">
        <v>6415</v>
      </c>
      <c r="C21" s="328" t="s">
        <v>280</v>
      </c>
      <c r="D21" s="299">
        <v>0</v>
      </c>
      <c r="E21" s="332">
        <v>0</v>
      </c>
      <c r="F21" s="332">
        <v>0</v>
      </c>
      <c r="G21" s="299">
        <v>57670</v>
      </c>
      <c r="H21" s="134">
        <v>0</v>
      </c>
      <c r="I21" s="343">
        <v>0</v>
      </c>
    </row>
    <row r="22" spans="1:9" s="55" customFormat="1" ht="12.75">
      <c r="A22" s="172"/>
      <c r="B22" s="172">
        <v>6419</v>
      </c>
      <c r="C22" s="155" t="s">
        <v>48</v>
      </c>
      <c r="D22" s="299">
        <v>3318315</v>
      </c>
      <c r="E22" s="332">
        <v>5000000</v>
      </c>
      <c r="F22" s="332">
        <v>5000000</v>
      </c>
      <c r="G22" s="299">
        <v>5236840</v>
      </c>
      <c r="H22" s="134">
        <f t="shared" si="1"/>
        <v>157.81624107415965</v>
      </c>
      <c r="I22" s="343">
        <f t="shared" si="0"/>
        <v>104.7368</v>
      </c>
    </row>
    <row r="23" spans="1:9" s="3" customFormat="1" ht="12.75">
      <c r="A23" s="180">
        <v>642</v>
      </c>
      <c r="B23" s="197"/>
      <c r="C23" s="156" t="s">
        <v>49</v>
      </c>
      <c r="D23" s="198">
        <f>SUM(D24:D25)</f>
        <v>1394944</v>
      </c>
      <c r="E23" s="198">
        <f>SUM(E24:E25)</f>
        <v>1500000</v>
      </c>
      <c r="F23" s="198">
        <f>SUM(F24:F25)</f>
        <v>1500000</v>
      </c>
      <c r="G23" s="198">
        <f>SUM(G24:G25)</f>
        <v>1367902</v>
      </c>
      <c r="H23" s="132">
        <f t="shared" si="1"/>
        <v>98.06142755551477</v>
      </c>
      <c r="I23" s="133">
        <f t="shared" si="0"/>
        <v>91.19346666666667</v>
      </c>
    </row>
    <row r="24" spans="1:9" s="55" customFormat="1" ht="12.75">
      <c r="A24" s="172"/>
      <c r="B24" s="172">
        <v>6422</v>
      </c>
      <c r="C24" s="151" t="s">
        <v>50</v>
      </c>
      <c r="D24" s="299">
        <v>1288779</v>
      </c>
      <c r="E24" s="332">
        <v>1000000</v>
      </c>
      <c r="F24" s="332">
        <v>1000000</v>
      </c>
      <c r="G24" s="299">
        <v>1338802</v>
      </c>
      <c r="H24" s="134">
        <f t="shared" si="1"/>
        <v>103.88142575259218</v>
      </c>
      <c r="I24" s="343">
        <f t="shared" si="0"/>
        <v>133.8802</v>
      </c>
    </row>
    <row r="25" spans="1:9" s="55" customFormat="1" ht="12.75">
      <c r="A25" s="172"/>
      <c r="B25" s="172">
        <v>6429</v>
      </c>
      <c r="C25" s="155" t="s">
        <v>51</v>
      </c>
      <c r="D25" s="299">
        <v>106165</v>
      </c>
      <c r="E25" s="332">
        <v>500000</v>
      </c>
      <c r="F25" s="332">
        <v>500000</v>
      </c>
      <c r="G25" s="299">
        <v>29100</v>
      </c>
      <c r="H25" s="134">
        <f t="shared" si="1"/>
        <v>27.41016342485753</v>
      </c>
      <c r="I25" s="343">
        <f t="shared" si="0"/>
        <v>5.82</v>
      </c>
    </row>
    <row r="26" spans="1:9" s="55" customFormat="1" ht="13.5" customHeight="1">
      <c r="A26" s="180">
        <v>643</v>
      </c>
      <c r="B26" s="172"/>
      <c r="C26" s="156" t="s">
        <v>44</v>
      </c>
      <c r="D26" s="198">
        <f>D27</f>
        <v>172689</v>
      </c>
      <c r="E26" s="198">
        <f>E27</f>
        <v>80000</v>
      </c>
      <c r="F26" s="198">
        <f>F27</f>
        <v>80000</v>
      </c>
      <c r="G26" s="198">
        <f>G27</f>
        <v>93230</v>
      </c>
      <c r="H26" s="132">
        <f t="shared" si="1"/>
        <v>53.98722559051242</v>
      </c>
      <c r="I26" s="133">
        <f t="shared" si="0"/>
        <v>116.53750000000001</v>
      </c>
    </row>
    <row r="27" spans="1:9" s="148" customFormat="1" ht="25.5" customHeight="1">
      <c r="A27" s="172"/>
      <c r="B27" s="154">
        <v>6436</v>
      </c>
      <c r="C27" s="155" t="s">
        <v>278</v>
      </c>
      <c r="D27" s="299">
        <v>172689</v>
      </c>
      <c r="E27" s="332">
        <v>80000</v>
      </c>
      <c r="F27" s="332">
        <v>80000</v>
      </c>
      <c r="G27" s="299">
        <v>93230</v>
      </c>
      <c r="H27" s="142">
        <f t="shared" si="1"/>
        <v>53.98722559051242</v>
      </c>
      <c r="I27" s="344">
        <f t="shared" si="0"/>
        <v>116.53750000000001</v>
      </c>
    </row>
    <row r="28" spans="1:9" s="3" customFormat="1" ht="25.5" customHeight="1">
      <c r="A28" s="199">
        <v>65</v>
      </c>
      <c r="B28" s="197"/>
      <c r="C28" s="156" t="s">
        <v>226</v>
      </c>
      <c r="D28" s="198">
        <f>D29</f>
        <v>1904722663</v>
      </c>
      <c r="E28" s="198">
        <f>E29</f>
        <v>2088099250</v>
      </c>
      <c r="F28" s="198">
        <f>F29</f>
        <v>2088099250</v>
      </c>
      <c r="G28" s="198">
        <f>G29</f>
        <v>2139802650</v>
      </c>
      <c r="H28" s="132">
        <f t="shared" si="1"/>
        <v>112.34195358550213</v>
      </c>
      <c r="I28" s="133">
        <f t="shared" si="0"/>
        <v>102.47609877739288</v>
      </c>
    </row>
    <row r="29" spans="1:9" s="3" customFormat="1" ht="12.75">
      <c r="A29" s="180">
        <v>652</v>
      </c>
      <c r="B29" s="197"/>
      <c r="C29" s="156" t="s">
        <v>52</v>
      </c>
      <c r="D29" s="198">
        <f>D30+D35</f>
        <v>1904722663</v>
      </c>
      <c r="E29" s="198">
        <f>E30+E35</f>
        <v>2088099250</v>
      </c>
      <c r="F29" s="198">
        <f>F30+F35</f>
        <v>2088099250</v>
      </c>
      <c r="G29" s="198">
        <f>G30+G35</f>
        <v>2139802650</v>
      </c>
      <c r="H29" s="132">
        <f t="shared" si="1"/>
        <v>112.34195358550213</v>
      </c>
      <c r="I29" s="133">
        <f t="shared" si="0"/>
        <v>102.47609877739288</v>
      </c>
    </row>
    <row r="30" spans="1:9" s="55" customFormat="1" ht="12.75">
      <c r="A30" s="172"/>
      <c r="B30" s="172">
        <v>6522</v>
      </c>
      <c r="C30" s="155" t="s">
        <v>227</v>
      </c>
      <c r="D30" s="81">
        <f>SUM(D31:D34)</f>
        <v>1858785933</v>
      </c>
      <c r="E30" s="333">
        <f>SUM(E31:E34)</f>
        <v>2070000000</v>
      </c>
      <c r="F30" s="333">
        <f>SUM(F31:F34)</f>
        <v>2070000000</v>
      </c>
      <c r="G30" s="81">
        <f>SUM(G31:G34)</f>
        <v>2113065502</v>
      </c>
      <c r="H30" s="134">
        <f t="shared" si="1"/>
        <v>113.6798737544567</v>
      </c>
      <c r="I30" s="343">
        <f t="shared" si="0"/>
        <v>102.08045903381642</v>
      </c>
    </row>
    <row r="31" spans="1:9" s="55" customFormat="1" ht="12.75">
      <c r="A31" s="172"/>
      <c r="B31" s="172"/>
      <c r="C31" s="151" t="s">
        <v>151</v>
      </c>
      <c r="D31" s="299">
        <v>775335377</v>
      </c>
      <c r="E31" s="334">
        <v>795000000</v>
      </c>
      <c r="F31" s="333">
        <v>775000000</v>
      </c>
      <c r="G31" s="299">
        <v>779922217</v>
      </c>
      <c r="H31" s="134">
        <f t="shared" si="1"/>
        <v>100.59159431338576</v>
      </c>
      <c r="I31" s="343">
        <f t="shared" si="0"/>
        <v>100.63512477419354</v>
      </c>
    </row>
    <row r="32" spans="1:9" s="55" customFormat="1" ht="12.75">
      <c r="A32" s="172"/>
      <c r="B32" s="172"/>
      <c r="C32" s="151" t="s">
        <v>53</v>
      </c>
      <c r="D32" s="299">
        <v>278595348</v>
      </c>
      <c r="E32" s="334">
        <v>285000000</v>
      </c>
      <c r="F32" s="333">
        <v>285000000</v>
      </c>
      <c r="G32" s="299">
        <v>288706525</v>
      </c>
      <c r="H32" s="134">
        <f t="shared" si="1"/>
        <v>103.62934165002639</v>
      </c>
      <c r="I32" s="343">
        <f t="shared" si="0"/>
        <v>101.3005350877193</v>
      </c>
    </row>
    <row r="33" spans="1:9" s="55" customFormat="1" ht="12.75">
      <c r="A33" s="172"/>
      <c r="B33" s="172"/>
      <c r="C33" s="151" t="s">
        <v>54</v>
      </c>
      <c r="D33" s="299">
        <v>547401381</v>
      </c>
      <c r="E33" s="334">
        <v>640000000</v>
      </c>
      <c r="F33" s="333">
        <v>670000000</v>
      </c>
      <c r="G33" s="299">
        <v>709042104</v>
      </c>
      <c r="H33" s="134">
        <f t="shared" si="1"/>
        <v>129.52873862040914</v>
      </c>
      <c r="I33" s="343">
        <f t="shared" si="0"/>
        <v>105.82717970149254</v>
      </c>
    </row>
    <row r="34" spans="1:9" s="55" customFormat="1" ht="12.75">
      <c r="A34" s="172"/>
      <c r="B34" s="172"/>
      <c r="C34" s="151" t="s">
        <v>152</v>
      </c>
      <c r="D34" s="299">
        <v>257453827</v>
      </c>
      <c r="E34" s="334">
        <v>350000000</v>
      </c>
      <c r="F34" s="333">
        <v>340000000</v>
      </c>
      <c r="G34" s="299">
        <v>335394656</v>
      </c>
      <c r="H34" s="134">
        <f t="shared" si="1"/>
        <v>130.27371156537518</v>
      </c>
      <c r="I34" s="343">
        <f aca="true" t="shared" si="2" ref="I34:I43">G34/F34*100</f>
        <v>98.64548705882353</v>
      </c>
    </row>
    <row r="35" spans="1:9" s="55" customFormat="1" ht="12.75">
      <c r="A35" s="172"/>
      <c r="B35" s="172">
        <v>6526</v>
      </c>
      <c r="C35" s="151" t="s">
        <v>55</v>
      </c>
      <c r="D35" s="299">
        <v>45936730</v>
      </c>
      <c r="E35" s="334">
        <v>18099250</v>
      </c>
      <c r="F35" s="334">
        <v>18099250</v>
      </c>
      <c r="G35" s="299">
        <v>26737148</v>
      </c>
      <c r="H35" s="134">
        <f t="shared" si="1"/>
        <v>58.20429098893195</v>
      </c>
      <c r="I35" s="343">
        <f t="shared" si="2"/>
        <v>147.7251709324972</v>
      </c>
    </row>
    <row r="36" spans="1:9" s="3" customFormat="1" ht="25.5">
      <c r="A36" s="175">
        <v>66</v>
      </c>
      <c r="B36" s="197"/>
      <c r="C36" s="94" t="s">
        <v>228</v>
      </c>
      <c r="D36" s="198">
        <f>D37</f>
        <v>71833148</v>
      </c>
      <c r="E36" s="198">
        <f>E37</f>
        <v>100453936</v>
      </c>
      <c r="F36" s="198">
        <f>F37</f>
        <v>100453936</v>
      </c>
      <c r="G36" s="198">
        <f>G37</f>
        <v>96560686</v>
      </c>
      <c r="H36" s="132">
        <f t="shared" si="1"/>
        <v>134.4235755893644</v>
      </c>
      <c r="I36" s="133">
        <f t="shared" si="2"/>
        <v>96.12434300234885</v>
      </c>
    </row>
    <row r="37" spans="1:9" s="3" customFormat="1" ht="24.75" customHeight="1">
      <c r="A37" s="180">
        <v>663</v>
      </c>
      <c r="B37" s="197"/>
      <c r="C37" s="94" t="s">
        <v>293</v>
      </c>
      <c r="D37" s="198">
        <f>D39+D38</f>
        <v>71833148</v>
      </c>
      <c r="E37" s="198">
        <f>E39+E38</f>
        <v>100453936</v>
      </c>
      <c r="F37" s="198">
        <f>F39+F38</f>
        <v>100453936</v>
      </c>
      <c r="G37" s="198">
        <f>G39+G38</f>
        <v>96560686</v>
      </c>
      <c r="H37" s="132">
        <f t="shared" si="1"/>
        <v>134.4235755893644</v>
      </c>
      <c r="I37" s="133">
        <f t="shared" si="2"/>
        <v>96.12434300234885</v>
      </c>
    </row>
    <row r="38" spans="1:9" s="55" customFormat="1" ht="12.75">
      <c r="A38" s="180"/>
      <c r="B38" s="197">
        <v>6631</v>
      </c>
      <c r="C38" s="151" t="s">
        <v>56</v>
      </c>
      <c r="D38" s="299">
        <v>305055</v>
      </c>
      <c r="E38" s="332">
        <v>2200000</v>
      </c>
      <c r="F38" s="332">
        <v>2200000</v>
      </c>
      <c r="G38" s="299">
        <v>1001250</v>
      </c>
      <c r="H38" s="142">
        <f t="shared" si="1"/>
        <v>328.21950140138665</v>
      </c>
      <c r="I38" s="344">
        <f t="shared" si="2"/>
        <v>45.51136363636364</v>
      </c>
    </row>
    <row r="39" spans="1:9" s="3" customFormat="1" ht="12.75">
      <c r="A39" s="172"/>
      <c r="B39" s="172">
        <v>6632</v>
      </c>
      <c r="C39" s="151" t="s">
        <v>57</v>
      </c>
      <c r="D39" s="299">
        <v>71528093</v>
      </c>
      <c r="E39" s="332">
        <v>98253936</v>
      </c>
      <c r="F39" s="332">
        <v>98253936</v>
      </c>
      <c r="G39" s="299">
        <v>95559436</v>
      </c>
      <c r="H39" s="134">
        <f t="shared" si="1"/>
        <v>133.59706933609988</v>
      </c>
      <c r="I39" s="344">
        <f t="shared" si="2"/>
        <v>97.25761622414801</v>
      </c>
    </row>
    <row r="40" spans="1:9" s="3" customFormat="1" ht="27" customHeight="1">
      <c r="A40" s="176">
        <v>7</v>
      </c>
      <c r="B40" s="180"/>
      <c r="C40" s="251" t="s">
        <v>58</v>
      </c>
      <c r="D40" s="131">
        <f>D41</f>
        <v>401140</v>
      </c>
      <c r="E40" s="131">
        <f>E41</f>
        <v>100000</v>
      </c>
      <c r="F40" s="131">
        <f>F41</f>
        <v>100000</v>
      </c>
      <c r="G40" s="131">
        <f>G41</f>
        <v>388719</v>
      </c>
      <c r="H40" s="132">
        <f t="shared" si="1"/>
        <v>96.90357481178641</v>
      </c>
      <c r="I40" s="133">
        <f t="shared" si="2"/>
        <v>388.719</v>
      </c>
    </row>
    <row r="41" spans="1:9" s="3" customFormat="1" ht="12.75">
      <c r="A41" s="176">
        <v>72</v>
      </c>
      <c r="B41" s="180"/>
      <c r="C41" s="94" t="s">
        <v>62</v>
      </c>
      <c r="D41" s="131">
        <f>D42+D45</f>
        <v>401140</v>
      </c>
      <c r="E41" s="131">
        <f>E42+E45</f>
        <v>100000</v>
      </c>
      <c r="F41" s="131">
        <f>F42+F45</f>
        <v>100000</v>
      </c>
      <c r="G41" s="131">
        <f>G42+G45</f>
        <v>388719</v>
      </c>
      <c r="H41" s="132">
        <f t="shared" si="1"/>
        <v>96.90357481178641</v>
      </c>
      <c r="I41" s="133">
        <f t="shared" si="2"/>
        <v>388.719</v>
      </c>
    </row>
    <row r="42" spans="1:9" s="55" customFormat="1" ht="12.75">
      <c r="A42" s="180">
        <v>721</v>
      </c>
      <c r="B42" s="180"/>
      <c r="C42" s="94" t="s">
        <v>60</v>
      </c>
      <c r="D42" s="131">
        <f>D43+D44</f>
        <v>64340</v>
      </c>
      <c r="E42" s="131">
        <f>E43</f>
        <v>100000</v>
      </c>
      <c r="F42" s="131">
        <f>F43</f>
        <v>100000</v>
      </c>
      <c r="G42" s="131">
        <f>G43+G44</f>
        <v>68919</v>
      </c>
      <c r="H42" s="132">
        <f t="shared" si="1"/>
        <v>107.1168790798881</v>
      </c>
      <c r="I42" s="133">
        <f t="shared" si="2"/>
        <v>68.919</v>
      </c>
    </row>
    <row r="43" spans="1:9" s="55" customFormat="1" ht="12.75">
      <c r="A43" s="155"/>
      <c r="B43" s="172">
        <v>7211</v>
      </c>
      <c r="C43" s="151" t="s">
        <v>61</v>
      </c>
      <c r="D43" s="299">
        <v>64340</v>
      </c>
      <c r="E43" s="332">
        <v>100000</v>
      </c>
      <c r="F43" s="335">
        <v>100000</v>
      </c>
      <c r="G43" s="299">
        <v>68919</v>
      </c>
      <c r="H43" s="134">
        <f t="shared" si="1"/>
        <v>107.1168790798881</v>
      </c>
      <c r="I43" s="343">
        <f t="shared" si="2"/>
        <v>68.919</v>
      </c>
    </row>
    <row r="44" spans="1:9" s="144" customFormat="1" ht="12.75" hidden="1">
      <c r="A44" s="155"/>
      <c r="B44" s="172">
        <v>7212</v>
      </c>
      <c r="C44" s="151" t="s">
        <v>255</v>
      </c>
      <c r="D44" s="81">
        <v>0</v>
      </c>
      <c r="E44" s="81">
        <v>0</v>
      </c>
      <c r="F44" s="81">
        <v>0</v>
      </c>
      <c r="G44" s="81">
        <v>0</v>
      </c>
      <c r="H44" s="134">
        <v>0</v>
      </c>
      <c r="I44" s="195">
        <v>0</v>
      </c>
    </row>
    <row r="45" spans="1:9" s="144" customFormat="1" ht="14.25" customHeight="1">
      <c r="A45" s="156">
        <v>723</v>
      </c>
      <c r="B45" s="157"/>
      <c r="C45" s="158" t="s">
        <v>188</v>
      </c>
      <c r="D45" s="131">
        <f>D46</f>
        <v>336800</v>
      </c>
      <c r="E45" s="131">
        <f>E46</f>
        <v>0</v>
      </c>
      <c r="F45" s="131">
        <f>F46</f>
        <v>0</v>
      </c>
      <c r="G45" s="131">
        <f>G46</f>
        <v>319800</v>
      </c>
      <c r="H45" s="190">
        <f t="shared" si="1"/>
        <v>94.95249406175772</v>
      </c>
      <c r="I45" s="191">
        <v>0</v>
      </c>
    </row>
    <row r="46" spans="1:9" s="3" customFormat="1" ht="13.5" customHeight="1">
      <c r="A46" s="159"/>
      <c r="B46" s="157">
        <v>7231</v>
      </c>
      <c r="C46" s="160" t="s">
        <v>187</v>
      </c>
      <c r="D46" s="298">
        <v>336800</v>
      </c>
      <c r="E46" s="335">
        <v>0</v>
      </c>
      <c r="F46" s="335">
        <v>0</v>
      </c>
      <c r="G46" s="298">
        <v>319800</v>
      </c>
      <c r="H46" s="134">
        <f t="shared" si="1"/>
        <v>94.95249406175772</v>
      </c>
      <c r="I46" s="343">
        <v>0</v>
      </c>
    </row>
    <row r="47" spans="1:9" s="3" customFormat="1" ht="13.5" customHeight="1">
      <c r="A47" s="112"/>
      <c r="B47" s="40"/>
      <c r="C47" s="32"/>
      <c r="D47" s="32"/>
      <c r="E47" s="75"/>
      <c r="F47" s="75"/>
      <c r="G47" s="75"/>
      <c r="H47" s="63"/>
      <c r="I47" s="76"/>
    </row>
    <row r="48" spans="1:9" s="3" customFormat="1" ht="13.5" customHeight="1">
      <c r="A48" s="112"/>
      <c r="B48" s="40"/>
      <c r="C48" s="33"/>
      <c r="D48" s="33"/>
      <c r="E48" s="91"/>
      <c r="F48" s="91"/>
      <c r="G48" s="91"/>
      <c r="H48" s="120"/>
      <c r="I48" s="76"/>
    </row>
    <row r="49" spans="1:9" s="3" customFormat="1" ht="13.5" customHeight="1">
      <c r="A49" s="112"/>
      <c r="B49" s="40"/>
      <c r="C49" s="33"/>
      <c r="D49" s="33"/>
      <c r="E49" s="64"/>
      <c r="F49" s="64"/>
      <c r="G49" s="64"/>
      <c r="H49" s="121"/>
      <c r="I49" s="77"/>
    </row>
    <row r="50" spans="1:9" s="3" customFormat="1" ht="13.5" customHeight="1">
      <c r="A50" s="112"/>
      <c r="B50" s="40"/>
      <c r="C50" s="33"/>
      <c r="D50" s="33"/>
      <c r="H50" s="122"/>
      <c r="I50" s="77"/>
    </row>
    <row r="51" spans="1:9" s="3" customFormat="1" ht="13.5" customHeight="1">
      <c r="A51" s="112"/>
      <c r="B51" s="40"/>
      <c r="C51" s="33"/>
      <c r="D51" s="33"/>
      <c r="H51" s="122"/>
      <c r="I51" s="77"/>
    </row>
    <row r="52" spans="1:9" s="3" customFormat="1" ht="13.5" customHeight="1">
      <c r="A52" s="112"/>
      <c r="B52" s="40"/>
      <c r="C52" s="33"/>
      <c r="D52" s="33"/>
      <c r="H52" s="122"/>
      <c r="I52" s="77"/>
    </row>
    <row r="53" spans="1:9" s="3" customFormat="1" ht="13.5" customHeight="1">
      <c r="A53" s="112"/>
      <c r="B53" s="40"/>
      <c r="C53" s="33"/>
      <c r="D53" s="33"/>
      <c r="H53" s="122"/>
      <c r="I53" s="77"/>
    </row>
    <row r="54" spans="1:9" s="3" customFormat="1" ht="13.5" customHeight="1">
      <c r="A54" s="112"/>
      <c r="B54" s="40"/>
      <c r="C54" s="33"/>
      <c r="D54" s="33"/>
      <c r="H54" s="122"/>
      <c r="I54" s="77"/>
    </row>
    <row r="55" spans="1:9" s="3" customFormat="1" ht="13.5" customHeight="1">
      <c r="A55" s="112"/>
      <c r="B55" s="40"/>
      <c r="C55" s="33"/>
      <c r="D55" s="33"/>
      <c r="H55" s="122"/>
      <c r="I55" s="77"/>
    </row>
    <row r="56" spans="1:9" s="8" customFormat="1" ht="27" customHeight="1">
      <c r="A56" s="112"/>
      <c r="B56" s="40"/>
      <c r="C56" s="33"/>
      <c r="D56" s="33"/>
      <c r="E56" s="3"/>
      <c r="F56" s="3"/>
      <c r="G56" s="3"/>
      <c r="H56" s="122"/>
      <c r="I56" s="77"/>
    </row>
    <row r="57" spans="1:9" s="3" customFormat="1" ht="13.5" customHeight="1">
      <c r="A57" s="112"/>
      <c r="B57" s="40"/>
      <c r="C57" s="39"/>
      <c r="D57" s="39"/>
      <c r="E57" s="8"/>
      <c r="F57" s="8"/>
      <c r="G57" s="8"/>
      <c r="H57" s="123"/>
      <c r="I57" s="78"/>
    </row>
    <row r="58" spans="1:9" s="3" customFormat="1" ht="13.5" customHeight="1">
      <c r="A58" s="112"/>
      <c r="B58" s="40"/>
      <c r="C58" s="39"/>
      <c r="D58" s="39"/>
      <c r="H58" s="122"/>
      <c r="I58" s="77"/>
    </row>
    <row r="59" spans="1:9" s="3" customFormat="1" ht="13.5" customHeight="1">
      <c r="A59" s="112"/>
      <c r="B59" s="40"/>
      <c r="C59" s="39"/>
      <c r="D59" s="39"/>
      <c r="H59" s="122"/>
      <c r="I59" s="77"/>
    </row>
    <row r="60" spans="1:9" s="3" customFormat="1" ht="13.5" customHeight="1">
      <c r="A60" s="112"/>
      <c r="B60" s="40"/>
      <c r="C60" s="39"/>
      <c r="D60" s="39"/>
      <c r="H60" s="122"/>
      <c r="I60" s="77"/>
    </row>
    <row r="61" spans="1:9" s="3" customFormat="1" ht="13.5" customHeight="1">
      <c r="A61" s="112"/>
      <c r="B61" s="40"/>
      <c r="C61" s="39"/>
      <c r="D61" s="39"/>
      <c r="H61" s="122"/>
      <c r="I61" s="77"/>
    </row>
    <row r="62" spans="1:9" s="3" customFormat="1" ht="13.5" customHeight="1">
      <c r="A62" s="112"/>
      <c r="B62" s="40"/>
      <c r="C62" s="39"/>
      <c r="D62" s="39"/>
      <c r="H62" s="122"/>
      <c r="I62" s="77"/>
    </row>
    <row r="63" spans="1:9" s="3" customFormat="1" ht="13.5" customHeight="1">
      <c r="A63" s="112"/>
      <c r="B63" s="40"/>
      <c r="C63" s="39"/>
      <c r="D63" s="39"/>
      <c r="H63" s="122"/>
      <c r="I63" s="77"/>
    </row>
    <row r="64" spans="1:9" s="3" customFormat="1" ht="13.5" customHeight="1">
      <c r="A64" s="112"/>
      <c r="B64" s="40"/>
      <c r="C64" s="39"/>
      <c r="D64" s="39"/>
      <c r="H64" s="122"/>
      <c r="I64" s="77"/>
    </row>
    <row r="65" spans="1:9" s="3" customFormat="1" ht="13.5" customHeight="1">
      <c r="A65" s="112"/>
      <c r="B65" s="40"/>
      <c r="C65" s="39"/>
      <c r="D65" s="39"/>
      <c r="H65" s="122"/>
      <c r="I65" s="77"/>
    </row>
    <row r="66" spans="1:9" s="3" customFormat="1" ht="13.5" customHeight="1">
      <c r="A66" s="112"/>
      <c r="B66" s="40"/>
      <c r="C66" s="39"/>
      <c r="D66" s="39"/>
      <c r="H66" s="122"/>
      <c r="I66" s="77"/>
    </row>
    <row r="67" spans="1:9" s="3" customFormat="1" ht="13.5" customHeight="1">
      <c r="A67" s="112"/>
      <c r="B67" s="40"/>
      <c r="C67" s="39"/>
      <c r="D67" s="39"/>
      <c r="H67" s="122"/>
      <c r="I67" s="77"/>
    </row>
    <row r="68" spans="1:9" s="3" customFormat="1" ht="13.5" customHeight="1">
      <c r="A68" s="112"/>
      <c r="B68" s="40"/>
      <c r="C68" s="39"/>
      <c r="D68" s="39"/>
      <c r="H68" s="122"/>
      <c r="I68" s="77"/>
    </row>
    <row r="69" spans="1:9" s="3" customFormat="1" ht="13.5" customHeight="1">
      <c r="A69" s="112"/>
      <c r="B69" s="40"/>
      <c r="C69" s="39"/>
      <c r="D69" s="39"/>
      <c r="H69" s="122"/>
      <c r="I69" s="77"/>
    </row>
    <row r="70" spans="1:9" s="3" customFormat="1" ht="18" customHeight="1">
      <c r="A70" s="112"/>
      <c r="B70" s="40"/>
      <c r="C70" s="39"/>
      <c r="D70" s="39"/>
      <c r="H70" s="122"/>
      <c r="I70" s="77"/>
    </row>
    <row r="71" spans="1:9" s="3" customFormat="1" ht="15.75">
      <c r="A71" s="27"/>
      <c r="B71" s="24"/>
      <c r="C71" s="39"/>
      <c r="D71" s="39"/>
      <c r="H71" s="122"/>
      <c r="I71" s="77"/>
    </row>
    <row r="72" spans="1:9" s="3" customFormat="1" ht="12.75">
      <c r="A72" s="113"/>
      <c r="B72" s="16"/>
      <c r="C72" s="39"/>
      <c r="D72" s="39"/>
      <c r="H72" s="122"/>
      <c r="I72" s="77"/>
    </row>
    <row r="73" spans="1:9" s="3" customFormat="1" ht="12.75">
      <c r="A73" s="113"/>
      <c r="B73" s="16"/>
      <c r="C73" s="39"/>
      <c r="D73" s="39"/>
      <c r="H73" s="122"/>
      <c r="I73" s="77"/>
    </row>
    <row r="74" spans="1:9" s="3" customFormat="1" ht="12.75">
      <c r="A74" s="113"/>
      <c r="B74" s="16"/>
      <c r="C74" s="39"/>
      <c r="D74" s="39"/>
      <c r="H74" s="122"/>
      <c r="I74" s="77"/>
    </row>
    <row r="75" spans="1:9" s="3" customFormat="1" ht="12.75">
      <c r="A75" s="113"/>
      <c r="B75" s="17"/>
      <c r="C75" s="39"/>
      <c r="D75" s="39"/>
      <c r="H75" s="122"/>
      <c r="I75" s="77"/>
    </row>
    <row r="76" spans="1:9" s="3" customFormat="1" ht="12.75">
      <c r="A76" s="113"/>
      <c r="B76" s="17"/>
      <c r="C76" s="39"/>
      <c r="D76" s="39"/>
      <c r="H76" s="122"/>
      <c r="I76" s="77"/>
    </row>
    <row r="77" spans="1:9" s="3" customFormat="1" ht="12.75">
      <c r="A77" s="113"/>
      <c r="B77" s="17"/>
      <c r="C77" s="39"/>
      <c r="D77" s="39"/>
      <c r="H77" s="122"/>
      <c r="I77" s="77"/>
    </row>
    <row r="78" spans="1:9" s="3" customFormat="1" ht="12.75">
      <c r="A78" s="114"/>
      <c r="B78" s="18"/>
      <c r="C78" s="39"/>
      <c r="D78" s="39"/>
      <c r="H78" s="122"/>
      <c r="I78" s="77"/>
    </row>
    <row r="79" spans="1:9" s="3" customFormat="1" ht="12.75">
      <c r="A79" s="114"/>
      <c r="B79" s="18"/>
      <c r="C79" s="39"/>
      <c r="D79" s="39"/>
      <c r="H79" s="122"/>
      <c r="I79" s="77"/>
    </row>
    <row r="80" spans="1:9" s="3" customFormat="1" ht="12.75">
      <c r="A80" s="114"/>
      <c r="B80" s="17"/>
      <c r="C80" s="39"/>
      <c r="D80" s="39"/>
      <c r="H80" s="122"/>
      <c r="I80" s="77"/>
    </row>
    <row r="81" spans="1:9" s="3" customFormat="1" ht="12.75">
      <c r="A81" s="114"/>
      <c r="B81" s="18"/>
      <c r="C81" s="39"/>
      <c r="D81" s="39"/>
      <c r="H81" s="122"/>
      <c r="I81" s="77"/>
    </row>
    <row r="82" spans="1:9" s="3" customFormat="1" ht="12.75">
      <c r="A82" s="114"/>
      <c r="B82" s="18"/>
      <c r="C82" s="39"/>
      <c r="D82" s="39"/>
      <c r="H82" s="122"/>
      <c r="I82" s="77"/>
    </row>
    <row r="83" spans="1:9" s="3" customFormat="1" ht="12.75">
      <c r="A83" s="114"/>
      <c r="B83" s="18"/>
      <c r="C83" s="39"/>
      <c r="D83" s="39"/>
      <c r="H83" s="122"/>
      <c r="I83" s="77"/>
    </row>
    <row r="84" spans="1:9" s="3" customFormat="1" ht="12.75">
      <c r="A84" s="114"/>
      <c r="B84" s="18"/>
      <c r="C84" s="10"/>
      <c r="D84" s="300"/>
      <c r="H84" s="122"/>
      <c r="I84" s="77"/>
    </row>
    <row r="85" spans="1:9" s="3" customFormat="1" ht="12.75">
      <c r="A85" s="114"/>
      <c r="B85" s="18"/>
      <c r="C85" s="10"/>
      <c r="D85" s="300"/>
      <c r="H85" s="122"/>
      <c r="I85" s="77"/>
    </row>
    <row r="86" spans="1:9" s="3" customFormat="1" ht="12.75">
      <c r="A86" s="114"/>
      <c r="B86" s="18"/>
      <c r="C86" s="14"/>
      <c r="D86" s="301"/>
      <c r="H86" s="122"/>
      <c r="I86" s="77"/>
    </row>
    <row r="87" spans="1:9" s="3" customFormat="1" ht="12.75">
      <c r="A87" s="114"/>
      <c r="B87" s="18"/>
      <c r="C87" s="10"/>
      <c r="D87" s="300"/>
      <c r="H87" s="122"/>
      <c r="I87" s="77"/>
    </row>
    <row r="88" spans="1:9" s="3" customFormat="1" ht="12.75">
      <c r="A88" s="114"/>
      <c r="B88" s="18"/>
      <c r="C88" s="10"/>
      <c r="D88" s="300"/>
      <c r="H88" s="122"/>
      <c r="I88" s="77"/>
    </row>
    <row r="89" spans="1:9" s="3" customFormat="1" ht="12.75">
      <c r="A89" s="114"/>
      <c r="B89" s="18"/>
      <c r="C89" s="14"/>
      <c r="D89" s="301"/>
      <c r="H89" s="122"/>
      <c r="I89" s="77"/>
    </row>
    <row r="90" spans="1:9" s="3" customFormat="1" ht="12.75">
      <c r="A90" s="114"/>
      <c r="B90" s="18"/>
      <c r="C90" s="10"/>
      <c r="D90" s="300"/>
      <c r="H90" s="122"/>
      <c r="I90" s="77"/>
    </row>
    <row r="91" spans="1:9" s="3" customFormat="1" ht="13.5" customHeight="1">
      <c r="A91" s="114"/>
      <c r="B91" s="18"/>
      <c r="C91" s="10"/>
      <c r="D91" s="300"/>
      <c r="H91" s="122"/>
      <c r="I91" s="77"/>
    </row>
    <row r="92" spans="1:9" s="3" customFormat="1" ht="13.5" customHeight="1">
      <c r="A92" s="114"/>
      <c r="B92" s="18"/>
      <c r="C92" s="10"/>
      <c r="D92" s="300"/>
      <c r="H92" s="122"/>
      <c r="I92" s="77"/>
    </row>
    <row r="93" spans="1:9" s="3" customFormat="1" ht="13.5" customHeight="1">
      <c r="A93" s="114"/>
      <c r="B93" s="18"/>
      <c r="C93" s="9"/>
      <c r="D93" s="302"/>
      <c r="H93" s="122"/>
      <c r="I93" s="77"/>
    </row>
    <row r="94" spans="1:9" s="3" customFormat="1" ht="26.25" customHeight="1">
      <c r="A94" s="114"/>
      <c r="B94" s="18"/>
      <c r="C94" s="7"/>
      <c r="D94" s="303"/>
      <c r="H94" s="122"/>
      <c r="I94" s="77"/>
    </row>
    <row r="95" spans="1:9" s="3" customFormat="1" ht="13.5" customHeight="1">
      <c r="A95" s="114"/>
      <c r="B95" s="17"/>
      <c r="C95" s="34"/>
      <c r="D95" s="304"/>
      <c r="H95" s="122"/>
      <c r="I95" s="77"/>
    </row>
    <row r="96" spans="1:9" s="3" customFormat="1" ht="13.5" customHeight="1">
      <c r="A96" s="114"/>
      <c r="B96" s="18"/>
      <c r="C96" s="10"/>
      <c r="D96" s="300"/>
      <c r="H96" s="122"/>
      <c r="I96" s="77"/>
    </row>
    <row r="97" spans="1:9" s="3" customFormat="1" ht="13.5" customHeight="1">
      <c r="A97" s="114"/>
      <c r="B97" s="18"/>
      <c r="C97" s="9"/>
      <c r="D97" s="302"/>
      <c r="H97" s="122"/>
      <c r="I97" s="77"/>
    </row>
    <row r="98" spans="1:9" s="3" customFormat="1" ht="13.5" customHeight="1">
      <c r="A98" s="114"/>
      <c r="B98" s="18"/>
      <c r="C98" s="9"/>
      <c r="D98" s="302"/>
      <c r="H98" s="122"/>
      <c r="I98" s="77"/>
    </row>
    <row r="99" spans="1:9" s="3" customFormat="1" ht="13.5" customHeight="1">
      <c r="A99" s="114"/>
      <c r="B99" s="20"/>
      <c r="C99" s="14"/>
      <c r="D99" s="301"/>
      <c r="H99" s="122"/>
      <c r="I99" s="77"/>
    </row>
    <row r="100" spans="1:9" s="3" customFormat="1" ht="13.5" customHeight="1">
      <c r="A100" s="114"/>
      <c r="B100" s="19"/>
      <c r="C100" s="12"/>
      <c r="D100" s="305"/>
      <c r="H100" s="122"/>
      <c r="I100" s="77"/>
    </row>
    <row r="101" spans="1:9" s="3" customFormat="1" ht="13.5" customHeight="1">
      <c r="A101" s="114"/>
      <c r="B101" s="17"/>
      <c r="C101" s="13"/>
      <c r="D101" s="306"/>
      <c r="H101" s="122"/>
      <c r="I101" s="77"/>
    </row>
    <row r="102" spans="1:9" s="3" customFormat="1" ht="28.5" customHeight="1">
      <c r="A102" s="114"/>
      <c r="B102" s="18"/>
      <c r="C102" s="10"/>
      <c r="D102" s="300"/>
      <c r="H102" s="122"/>
      <c r="I102" s="77"/>
    </row>
    <row r="103" spans="1:9" s="3" customFormat="1" ht="13.5" customHeight="1">
      <c r="A103" s="114"/>
      <c r="B103" s="18"/>
      <c r="C103" s="96"/>
      <c r="D103" s="307"/>
      <c r="H103" s="122"/>
      <c r="I103" s="77"/>
    </row>
    <row r="104" spans="1:9" s="3" customFormat="1" ht="13.5" customHeight="1">
      <c r="A104" s="114"/>
      <c r="B104" s="18"/>
      <c r="C104" s="14"/>
      <c r="D104" s="301"/>
      <c r="H104" s="122"/>
      <c r="I104" s="77"/>
    </row>
    <row r="105" spans="1:9" s="3" customFormat="1" ht="13.5" customHeight="1">
      <c r="A105" s="114"/>
      <c r="B105" s="18"/>
      <c r="C105" s="10"/>
      <c r="D105" s="300"/>
      <c r="H105" s="122"/>
      <c r="I105" s="77"/>
    </row>
    <row r="106" spans="1:9" s="3" customFormat="1" ht="13.5" customHeight="1">
      <c r="A106" s="114"/>
      <c r="B106" s="18"/>
      <c r="C106" s="13"/>
      <c r="D106" s="306"/>
      <c r="H106" s="122"/>
      <c r="I106" s="77"/>
    </row>
    <row r="107" spans="1:9" s="3" customFormat="1" ht="22.5" customHeight="1">
      <c r="A107" s="114"/>
      <c r="B107" s="18"/>
      <c r="C107" s="10"/>
      <c r="D107" s="300"/>
      <c r="H107" s="122"/>
      <c r="I107" s="77"/>
    </row>
    <row r="108" spans="1:9" s="3" customFormat="1" ht="13.5" customHeight="1">
      <c r="A108" s="114"/>
      <c r="B108" s="18"/>
      <c r="C108" s="34"/>
      <c r="D108" s="304"/>
      <c r="H108" s="122"/>
      <c r="I108" s="77"/>
    </row>
    <row r="109" spans="1:9" s="3" customFormat="1" ht="13.5" customHeight="1">
      <c r="A109" s="114"/>
      <c r="B109" s="19"/>
      <c r="C109" s="12"/>
      <c r="D109" s="305"/>
      <c r="H109" s="122"/>
      <c r="I109" s="77"/>
    </row>
    <row r="110" spans="1:9" s="3" customFormat="1" ht="13.5" customHeight="1">
      <c r="A110" s="114"/>
      <c r="B110" s="19"/>
      <c r="C110" s="7"/>
      <c r="D110" s="303"/>
      <c r="H110" s="122"/>
      <c r="I110" s="77"/>
    </row>
    <row r="111" spans="1:9" s="3" customFormat="1" ht="13.5" customHeight="1">
      <c r="A111" s="114"/>
      <c r="B111" s="19"/>
      <c r="C111" s="21"/>
      <c r="D111" s="308"/>
      <c r="H111" s="122"/>
      <c r="I111" s="77"/>
    </row>
    <row r="112" spans="1:9" s="3" customFormat="1" ht="13.5" customHeight="1">
      <c r="A112" s="114"/>
      <c r="B112" s="17"/>
      <c r="C112" s="14"/>
      <c r="D112" s="301"/>
      <c r="H112" s="122"/>
      <c r="I112" s="77"/>
    </row>
    <row r="113" spans="1:9" s="3" customFormat="1" ht="13.5" customHeight="1">
      <c r="A113" s="114"/>
      <c r="B113" s="18"/>
      <c r="C113" s="10"/>
      <c r="D113" s="300"/>
      <c r="H113" s="122"/>
      <c r="I113" s="77"/>
    </row>
    <row r="114" spans="1:9" s="3" customFormat="1" ht="13.5" customHeight="1">
      <c r="A114" s="114"/>
      <c r="B114" s="18"/>
      <c r="C114" s="9"/>
      <c r="D114" s="302"/>
      <c r="H114" s="122"/>
      <c r="I114" s="77"/>
    </row>
    <row r="115" spans="1:9" s="3" customFormat="1" ht="13.5" customHeight="1">
      <c r="A115" s="114"/>
      <c r="B115" s="18"/>
      <c r="C115" s="7"/>
      <c r="D115" s="303"/>
      <c r="H115" s="122"/>
      <c r="I115" s="77"/>
    </row>
    <row r="116" spans="1:9" s="3" customFormat="1" ht="13.5" customHeight="1">
      <c r="A116" s="114"/>
      <c r="B116" s="17"/>
      <c r="C116" s="14"/>
      <c r="D116" s="301"/>
      <c r="H116" s="122"/>
      <c r="I116" s="77"/>
    </row>
    <row r="117" spans="1:9" s="3" customFormat="1" ht="13.5" customHeight="1">
      <c r="A117" s="114"/>
      <c r="B117" s="19"/>
      <c r="C117" s="10"/>
      <c r="D117" s="300"/>
      <c r="H117" s="122"/>
      <c r="I117" s="77"/>
    </row>
    <row r="118" spans="1:9" s="3" customFormat="1" ht="22.5" customHeight="1">
      <c r="A118" s="114"/>
      <c r="B118" s="19"/>
      <c r="C118" s="7"/>
      <c r="D118" s="303"/>
      <c r="H118" s="122"/>
      <c r="I118" s="77"/>
    </row>
    <row r="119" spans="1:9" s="3" customFormat="1" ht="13.5" customHeight="1">
      <c r="A119" s="114"/>
      <c r="B119" s="17"/>
      <c r="C119" s="34"/>
      <c r="D119" s="304"/>
      <c r="H119" s="122"/>
      <c r="I119" s="77"/>
    </row>
    <row r="120" spans="1:9" s="3" customFormat="1" ht="13.5" customHeight="1">
      <c r="A120" s="114"/>
      <c r="B120" s="18"/>
      <c r="C120" s="10"/>
      <c r="D120" s="300"/>
      <c r="H120" s="122"/>
      <c r="I120" s="77"/>
    </row>
    <row r="121" spans="1:9" s="3" customFormat="1" ht="13.5" customHeight="1">
      <c r="A121" s="114"/>
      <c r="B121" s="17"/>
      <c r="C121" s="14"/>
      <c r="D121" s="301"/>
      <c r="H121" s="122"/>
      <c r="I121" s="77"/>
    </row>
    <row r="122" spans="1:9" s="3" customFormat="1" ht="13.5" customHeight="1">
      <c r="A122" s="114"/>
      <c r="B122" s="18"/>
      <c r="C122" s="10"/>
      <c r="D122" s="300"/>
      <c r="H122" s="122"/>
      <c r="I122" s="77"/>
    </row>
    <row r="123" spans="1:9" s="3" customFormat="1" ht="13.5" customHeight="1">
      <c r="A123" s="114"/>
      <c r="B123" s="18"/>
      <c r="C123" s="10"/>
      <c r="D123" s="300"/>
      <c r="H123" s="122"/>
      <c r="I123" s="77"/>
    </row>
    <row r="124" spans="1:9" s="3" customFormat="1" ht="13.5" customHeight="1">
      <c r="A124" s="113"/>
      <c r="B124" s="16"/>
      <c r="C124" s="7"/>
      <c r="D124" s="303"/>
      <c r="H124" s="122"/>
      <c r="I124" s="77"/>
    </row>
    <row r="125" spans="1:9" s="3" customFormat="1" ht="13.5" customHeight="1">
      <c r="A125" s="114"/>
      <c r="B125" s="22"/>
      <c r="C125" s="7"/>
      <c r="D125" s="303"/>
      <c r="H125" s="122"/>
      <c r="I125" s="77"/>
    </row>
    <row r="126" spans="1:9" s="3" customFormat="1" ht="13.5" customHeight="1">
      <c r="A126" s="114"/>
      <c r="B126" s="22"/>
      <c r="C126" s="9"/>
      <c r="D126" s="302"/>
      <c r="H126" s="122"/>
      <c r="I126" s="77"/>
    </row>
    <row r="127" spans="1:9" s="3" customFormat="1" ht="12.75">
      <c r="A127" s="114"/>
      <c r="B127" s="17"/>
      <c r="C127" s="13"/>
      <c r="D127" s="306"/>
      <c r="H127" s="122"/>
      <c r="I127" s="77"/>
    </row>
    <row r="128" spans="1:9" s="3" customFormat="1" ht="12.75">
      <c r="A128" s="114"/>
      <c r="B128" s="18"/>
      <c r="C128" s="10"/>
      <c r="D128" s="300"/>
      <c r="H128" s="122"/>
      <c r="I128" s="77"/>
    </row>
    <row r="129" spans="1:9" s="3" customFormat="1" ht="12.75">
      <c r="A129" s="114"/>
      <c r="B129" s="18"/>
      <c r="C129" s="7"/>
      <c r="D129" s="303"/>
      <c r="H129" s="122"/>
      <c r="I129" s="77"/>
    </row>
    <row r="130" spans="1:9" s="3" customFormat="1" ht="12.75">
      <c r="A130" s="114"/>
      <c r="B130" s="18"/>
      <c r="C130" s="9"/>
      <c r="D130" s="302"/>
      <c r="H130" s="122"/>
      <c r="I130" s="77"/>
    </row>
    <row r="131" spans="1:9" s="3" customFormat="1" ht="12.75">
      <c r="A131" s="114"/>
      <c r="B131" s="17"/>
      <c r="C131" s="14"/>
      <c r="D131" s="301"/>
      <c r="H131" s="122"/>
      <c r="I131" s="77"/>
    </row>
    <row r="132" spans="1:9" s="3" customFormat="1" ht="12.75">
      <c r="A132" s="114"/>
      <c r="B132" s="18"/>
      <c r="C132" s="10"/>
      <c r="D132" s="300"/>
      <c r="H132" s="122"/>
      <c r="I132" s="77"/>
    </row>
    <row r="133" spans="1:9" s="3" customFormat="1" ht="12.75">
      <c r="A133" s="114"/>
      <c r="B133" s="18"/>
      <c r="C133" s="10"/>
      <c r="D133" s="300"/>
      <c r="H133" s="122"/>
      <c r="I133" s="77"/>
    </row>
    <row r="134" spans="1:9" s="3" customFormat="1" ht="12.75">
      <c r="A134" s="114"/>
      <c r="B134" s="42"/>
      <c r="C134" s="5"/>
      <c r="D134" s="5"/>
      <c r="H134" s="122"/>
      <c r="I134" s="77"/>
    </row>
    <row r="135" spans="1:9" s="3" customFormat="1" ht="12.75">
      <c r="A135" s="114"/>
      <c r="B135" s="18"/>
      <c r="C135" s="10"/>
      <c r="D135" s="300"/>
      <c r="H135" s="122"/>
      <c r="I135" s="77"/>
    </row>
    <row r="136" spans="1:9" s="3" customFormat="1" ht="12.75">
      <c r="A136" s="114"/>
      <c r="B136" s="18"/>
      <c r="C136" s="10"/>
      <c r="D136" s="300"/>
      <c r="H136" s="122"/>
      <c r="I136" s="77"/>
    </row>
    <row r="137" spans="1:9" s="3" customFormat="1" ht="12.75">
      <c r="A137" s="114"/>
      <c r="B137" s="18"/>
      <c r="C137" s="10"/>
      <c r="D137" s="300"/>
      <c r="H137" s="122"/>
      <c r="I137" s="77"/>
    </row>
    <row r="138" spans="1:9" s="3" customFormat="1" ht="12.75">
      <c r="A138" s="114"/>
      <c r="B138" s="17"/>
      <c r="C138" s="14"/>
      <c r="D138" s="301"/>
      <c r="H138" s="122"/>
      <c r="I138" s="77"/>
    </row>
    <row r="139" spans="1:9" s="3" customFormat="1" ht="12.75">
      <c r="A139" s="114"/>
      <c r="B139" s="18"/>
      <c r="C139" s="10"/>
      <c r="D139" s="300"/>
      <c r="H139" s="122"/>
      <c r="I139" s="77"/>
    </row>
    <row r="140" spans="1:9" s="3" customFormat="1" ht="12.75">
      <c r="A140" s="114"/>
      <c r="B140" s="17"/>
      <c r="C140" s="14"/>
      <c r="D140" s="301"/>
      <c r="H140" s="122"/>
      <c r="I140" s="77"/>
    </row>
    <row r="141" spans="1:9" s="3" customFormat="1" ht="12.75">
      <c r="A141" s="114"/>
      <c r="B141" s="18"/>
      <c r="C141" s="10"/>
      <c r="D141" s="300"/>
      <c r="H141" s="122"/>
      <c r="I141" s="77"/>
    </row>
    <row r="142" spans="1:9" s="3" customFormat="1" ht="12.75">
      <c r="A142" s="114"/>
      <c r="B142" s="18"/>
      <c r="C142" s="10"/>
      <c r="D142" s="300"/>
      <c r="H142" s="122"/>
      <c r="I142" s="77"/>
    </row>
    <row r="143" spans="1:9" s="3" customFormat="1" ht="12.75">
      <c r="A143" s="114"/>
      <c r="B143" s="18"/>
      <c r="C143" s="10"/>
      <c r="D143" s="300"/>
      <c r="H143" s="122"/>
      <c r="I143" s="77"/>
    </row>
    <row r="144" spans="1:9" s="3" customFormat="1" ht="28.5" customHeight="1">
      <c r="A144" s="114"/>
      <c r="B144" s="18"/>
      <c r="C144" s="10"/>
      <c r="D144" s="300"/>
      <c r="H144" s="122"/>
      <c r="I144" s="77"/>
    </row>
    <row r="145" spans="1:9" s="3" customFormat="1" ht="12.75">
      <c r="A145" s="11"/>
      <c r="B145" s="15"/>
      <c r="C145" s="97"/>
      <c r="D145" s="111"/>
      <c r="H145" s="122"/>
      <c r="I145" s="77"/>
    </row>
    <row r="146" spans="1:9" s="3" customFormat="1" ht="12.75">
      <c r="A146" s="114"/>
      <c r="B146" s="18"/>
      <c r="C146" s="9"/>
      <c r="D146" s="302"/>
      <c r="H146" s="122"/>
      <c r="I146" s="77"/>
    </row>
    <row r="147" spans="1:9" s="3" customFormat="1" ht="12.75">
      <c r="A147" s="114"/>
      <c r="B147" s="43"/>
      <c r="C147" s="6"/>
      <c r="D147" s="6"/>
      <c r="H147" s="122"/>
      <c r="I147" s="77"/>
    </row>
    <row r="148" spans="1:9" s="3" customFormat="1" ht="12.75">
      <c r="A148" s="114"/>
      <c r="B148" s="18"/>
      <c r="C148" s="10"/>
      <c r="D148" s="300"/>
      <c r="H148" s="122"/>
      <c r="I148" s="77"/>
    </row>
    <row r="149" spans="1:9" s="3" customFormat="1" ht="12.75">
      <c r="A149" s="114"/>
      <c r="B149" s="42"/>
      <c r="C149" s="5"/>
      <c r="D149" s="5"/>
      <c r="H149" s="122"/>
      <c r="I149" s="77"/>
    </row>
    <row r="150" spans="1:9" s="3" customFormat="1" ht="12.75">
      <c r="A150" s="114"/>
      <c r="B150" s="42"/>
      <c r="C150" s="5"/>
      <c r="D150" s="5"/>
      <c r="H150" s="122"/>
      <c r="I150" s="77"/>
    </row>
    <row r="151" spans="1:9" s="3" customFormat="1" ht="12.75">
      <c r="A151" s="114"/>
      <c r="B151" s="18"/>
      <c r="C151" s="10"/>
      <c r="D151" s="300"/>
      <c r="H151" s="122"/>
      <c r="I151" s="77"/>
    </row>
    <row r="152" spans="1:9" s="3" customFormat="1" ht="12.75">
      <c r="A152" s="114"/>
      <c r="B152" s="17"/>
      <c r="C152" s="14"/>
      <c r="D152" s="301"/>
      <c r="H152" s="122"/>
      <c r="I152" s="77"/>
    </row>
    <row r="153" spans="1:9" s="3" customFormat="1" ht="12.75">
      <c r="A153" s="114"/>
      <c r="B153" s="18"/>
      <c r="C153" s="10"/>
      <c r="D153" s="300"/>
      <c r="H153" s="122"/>
      <c r="I153" s="77"/>
    </row>
    <row r="154" spans="1:9" s="3" customFormat="1" ht="12.75">
      <c r="A154" s="114"/>
      <c r="B154" s="18"/>
      <c r="C154" s="10"/>
      <c r="D154" s="300"/>
      <c r="H154" s="122"/>
      <c r="I154" s="77"/>
    </row>
    <row r="155" spans="1:9" s="3" customFormat="1" ht="12.75">
      <c r="A155" s="114"/>
      <c r="B155" s="17"/>
      <c r="C155" s="14"/>
      <c r="D155" s="301"/>
      <c r="H155" s="122"/>
      <c r="I155" s="77"/>
    </row>
    <row r="156" spans="1:9" s="3" customFormat="1" ht="12.75">
      <c r="A156" s="114"/>
      <c r="B156" s="18"/>
      <c r="C156" s="10"/>
      <c r="D156" s="300"/>
      <c r="H156" s="122"/>
      <c r="I156" s="77"/>
    </row>
    <row r="157" spans="1:9" s="3" customFormat="1" ht="12.75">
      <c r="A157" s="114"/>
      <c r="B157" s="42"/>
      <c r="C157" s="5"/>
      <c r="D157" s="5"/>
      <c r="H157" s="122"/>
      <c r="I157" s="77"/>
    </row>
    <row r="158" spans="1:9" s="3" customFormat="1" ht="12.75">
      <c r="A158" s="114"/>
      <c r="B158" s="17"/>
      <c r="C158" s="6"/>
      <c r="D158" s="6"/>
      <c r="H158" s="122"/>
      <c r="I158" s="77"/>
    </row>
    <row r="159" spans="1:9" s="3" customFormat="1" ht="12.75">
      <c r="A159" s="114"/>
      <c r="B159" s="19"/>
      <c r="C159" s="5"/>
      <c r="D159" s="5"/>
      <c r="H159" s="122"/>
      <c r="I159" s="77"/>
    </row>
    <row r="160" spans="1:9" s="3" customFormat="1" ht="12.75">
      <c r="A160" s="114"/>
      <c r="B160" s="17"/>
      <c r="C160" s="14"/>
      <c r="D160" s="301"/>
      <c r="H160" s="122"/>
      <c r="I160" s="77"/>
    </row>
    <row r="161" spans="1:9" s="3" customFormat="1" ht="12.75">
      <c r="A161" s="114"/>
      <c r="B161" s="18"/>
      <c r="C161" s="10"/>
      <c r="D161" s="300"/>
      <c r="H161" s="122"/>
      <c r="I161" s="77"/>
    </row>
    <row r="162" spans="1:9" s="3" customFormat="1" ht="12.75">
      <c r="A162" s="114"/>
      <c r="B162" s="18"/>
      <c r="C162" s="9"/>
      <c r="D162" s="302"/>
      <c r="H162" s="122"/>
      <c r="I162" s="77"/>
    </row>
    <row r="163" spans="1:9" s="3" customFormat="1" ht="12.75">
      <c r="A163" s="114"/>
      <c r="B163" s="19"/>
      <c r="C163" s="14"/>
      <c r="D163" s="301"/>
      <c r="H163" s="122"/>
      <c r="I163" s="77"/>
    </row>
    <row r="164" spans="1:9" s="3" customFormat="1" ht="12.75">
      <c r="A164" s="114"/>
      <c r="B164" s="19"/>
      <c r="C164" s="5"/>
      <c r="D164" s="5"/>
      <c r="H164" s="122"/>
      <c r="I164" s="77"/>
    </row>
    <row r="165" spans="1:9" s="3" customFormat="1" ht="12.75">
      <c r="A165" s="114"/>
      <c r="B165" s="19"/>
      <c r="C165" s="23"/>
      <c r="D165" s="23"/>
      <c r="H165" s="122"/>
      <c r="I165" s="77"/>
    </row>
    <row r="166" spans="1:9" s="3" customFormat="1" ht="12.75">
      <c r="A166" s="114"/>
      <c r="B166" s="17"/>
      <c r="C166" s="13"/>
      <c r="D166" s="306"/>
      <c r="H166" s="122"/>
      <c r="I166" s="77"/>
    </row>
    <row r="167" spans="1:9" s="3" customFormat="1" ht="12.75">
      <c r="A167" s="114"/>
      <c r="B167" s="18"/>
      <c r="C167" s="10"/>
      <c r="D167" s="300"/>
      <c r="H167" s="122"/>
      <c r="I167" s="77"/>
    </row>
    <row r="168" spans="1:9" s="3" customFormat="1" ht="11.25" customHeight="1">
      <c r="A168" s="114"/>
      <c r="B168" s="43"/>
      <c r="C168" s="4"/>
      <c r="D168" s="4"/>
      <c r="H168" s="122"/>
      <c r="I168" s="77"/>
    </row>
    <row r="169" spans="1:9" s="3" customFormat="1" ht="24" customHeight="1">
      <c r="A169" s="114"/>
      <c r="B169" s="42"/>
      <c r="C169" s="5"/>
      <c r="D169" s="5"/>
      <c r="H169" s="122"/>
      <c r="I169" s="77"/>
    </row>
    <row r="170" spans="1:9" s="3" customFormat="1" ht="15" customHeight="1">
      <c r="A170" s="114"/>
      <c r="B170" s="42"/>
      <c r="C170" s="98"/>
      <c r="D170" s="98"/>
      <c r="H170" s="122"/>
      <c r="I170" s="77"/>
    </row>
    <row r="171" spans="1:9" s="3" customFormat="1" ht="11.25" customHeight="1">
      <c r="A171" s="114"/>
      <c r="B171" s="42"/>
      <c r="C171" s="98"/>
      <c r="D171" s="98"/>
      <c r="H171" s="122"/>
      <c r="I171" s="77"/>
    </row>
    <row r="172" spans="1:9" s="3" customFormat="1" ht="12.75">
      <c r="A172" s="114"/>
      <c r="B172" s="43"/>
      <c r="C172" s="6"/>
      <c r="D172" s="6"/>
      <c r="H172" s="122"/>
      <c r="I172" s="77"/>
    </row>
    <row r="173" spans="1:9" s="3" customFormat="1" ht="13.5" customHeight="1">
      <c r="A173" s="114"/>
      <c r="B173" s="42"/>
      <c r="C173" s="5"/>
      <c r="D173" s="5"/>
      <c r="H173" s="122"/>
      <c r="I173" s="77"/>
    </row>
    <row r="174" spans="1:9" s="3" customFormat="1" ht="12.75" customHeight="1">
      <c r="A174" s="114"/>
      <c r="B174" s="42"/>
      <c r="C174" s="1"/>
      <c r="D174" s="1"/>
      <c r="H174" s="122"/>
      <c r="I174" s="77"/>
    </row>
    <row r="175" spans="1:9" s="3" customFormat="1" ht="12.75" customHeight="1">
      <c r="A175" s="114"/>
      <c r="B175" s="42"/>
      <c r="C175" s="9"/>
      <c r="D175" s="302"/>
      <c r="H175" s="122"/>
      <c r="I175" s="77"/>
    </row>
    <row r="176" spans="1:9" s="3" customFormat="1" ht="12.75">
      <c r="A176" s="114"/>
      <c r="B176" s="17"/>
      <c r="C176" s="13"/>
      <c r="D176" s="306"/>
      <c r="H176" s="122"/>
      <c r="I176" s="77"/>
    </row>
    <row r="177" spans="1:9" s="3" customFormat="1" ht="12.75">
      <c r="A177" s="114"/>
      <c r="B177" s="18"/>
      <c r="C177" s="10"/>
      <c r="D177" s="300"/>
      <c r="H177" s="122"/>
      <c r="I177" s="77"/>
    </row>
    <row r="178" spans="1:9" s="3" customFormat="1" ht="12.75">
      <c r="A178" s="114"/>
      <c r="B178" s="18"/>
      <c r="C178" s="23"/>
      <c r="D178" s="23"/>
      <c r="H178" s="122"/>
      <c r="I178" s="77"/>
    </row>
    <row r="179" spans="1:9" s="3" customFormat="1" ht="12.75">
      <c r="A179" s="114"/>
      <c r="B179" s="43"/>
      <c r="C179" s="6"/>
      <c r="D179" s="6"/>
      <c r="H179" s="122"/>
      <c r="I179" s="77"/>
    </row>
    <row r="180" spans="1:9" s="3" customFormat="1" ht="12.75">
      <c r="A180" s="114"/>
      <c r="B180" s="42"/>
      <c r="C180" s="5"/>
      <c r="D180" s="5"/>
      <c r="H180" s="122"/>
      <c r="I180" s="77"/>
    </row>
    <row r="181" spans="1:9" s="3" customFormat="1" ht="19.5" customHeight="1">
      <c r="A181" s="114"/>
      <c r="B181" s="18"/>
      <c r="C181" s="10"/>
      <c r="D181" s="300"/>
      <c r="H181" s="122"/>
      <c r="I181" s="77"/>
    </row>
    <row r="182" spans="1:9" s="3" customFormat="1" ht="15" customHeight="1">
      <c r="A182" s="27"/>
      <c r="B182" s="41"/>
      <c r="C182" s="7"/>
      <c r="D182" s="303"/>
      <c r="H182" s="122"/>
      <c r="I182" s="77"/>
    </row>
    <row r="183" spans="1:9" s="3" customFormat="1" ht="12.75">
      <c r="A183" s="113"/>
      <c r="B183" s="16"/>
      <c r="C183" s="7"/>
      <c r="D183" s="303"/>
      <c r="H183" s="122"/>
      <c r="I183" s="77"/>
    </row>
    <row r="184" spans="1:9" s="3" customFormat="1" ht="12.75">
      <c r="A184" s="113"/>
      <c r="B184" s="16"/>
      <c r="C184" s="9"/>
      <c r="D184" s="302"/>
      <c r="H184" s="122"/>
      <c r="I184" s="77"/>
    </row>
    <row r="185" spans="1:9" s="3" customFormat="1" ht="12.75">
      <c r="A185" s="114"/>
      <c r="B185" s="18"/>
      <c r="C185" s="7"/>
      <c r="D185" s="303"/>
      <c r="H185" s="122"/>
      <c r="I185" s="77"/>
    </row>
    <row r="186" spans="1:9" s="3" customFormat="1" ht="12.75">
      <c r="A186" s="114"/>
      <c r="B186" s="20"/>
      <c r="C186" s="14"/>
      <c r="D186" s="301"/>
      <c r="H186" s="122"/>
      <c r="I186" s="77"/>
    </row>
    <row r="187" spans="1:9" s="3" customFormat="1" ht="12.75">
      <c r="A187" s="114"/>
      <c r="B187" s="18"/>
      <c r="C187" s="9"/>
      <c r="D187" s="302"/>
      <c r="H187" s="122"/>
      <c r="I187" s="77"/>
    </row>
    <row r="188" spans="1:9" s="3" customFormat="1" ht="12.75">
      <c r="A188" s="114"/>
      <c r="B188" s="18"/>
      <c r="C188" s="9"/>
      <c r="D188" s="302"/>
      <c r="H188" s="122"/>
      <c r="I188" s="77"/>
    </row>
    <row r="189" spans="1:9" s="3" customFormat="1" ht="22.5" customHeight="1">
      <c r="A189" s="114"/>
      <c r="B189" s="17"/>
      <c r="C189" s="13"/>
      <c r="D189" s="306"/>
      <c r="H189" s="122"/>
      <c r="I189" s="77"/>
    </row>
    <row r="190" spans="1:9" s="3" customFormat="1" ht="12.75">
      <c r="A190" s="114"/>
      <c r="B190" s="18"/>
      <c r="C190" s="96"/>
      <c r="D190" s="307"/>
      <c r="H190" s="122"/>
      <c r="I190" s="77"/>
    </row>
    <row r="191" spans="1:9" s="3" customFormat="1" ht="12.75">
      <c r="A191" s="114"/>
      <c r="B191" s="18"/>
      <c r="C191" s="13"/>
      <c r="D191" s="306"/>
      <c r="H191" s="122"/>
      <c r="I191" s="77"/>
    </row>
    <row r="192" spans="1:9" s="3" customFormat="1" ht="12.75">
      <c r="A192" s="114"/>
      <c r="B192" s="19"/>
      <c r="C192" s="7"/>
      <c r="D192" s="303"/>
      <c r="H192" s="122"/>
      <c r="I192" s="77"/>
    </row>
    <row r="193" spans="1:9" s="3" customFormat="1" ht="12.75">
      <c r="A193" s="114"/>
      <c r="B193" s="19"/>
      <c r="C193" s="21"/>
      <c r="D193" s="308"/>
      <c r="H193" s="122"/>
      <c r="I193" s="77"/>
    </row>
    <row r="194" spans="1:9" s="3" customFormat="1" ht="13.5" customHeight="1">
      <c r="A194" s="114"/>
      <c r="B194" s="17"/>
      <c r="C194" s="14"/>
      <c r="D194" s="301"/>
      <c r="H194" s="122"/>
      <c r="I194" s="77"/>
    </row>
    <row r="195" spans="1:9" s="3" customFormat="1" ht="13.5" customHeight="1">
      <c r="A195" s="113"/>
      <c r="B195" s="16"/>
      <c r="C195" s="7"/>
      <c r="D195" s="303"/>
      <c r="H195" s="122"/>
      <c r="I195" s="77"/>
    </row>
    <row r="196" spans="1:9" s="3" customFormat="1" ht="13.5" customHeight="1">
      <c r="A196" s="114"/>
      <c r="B196" s="18"/>
      <c r="C196" s="7"/>
      <c r="D196" s="303"/>
      <c r="H196" s="122"/>
      <c r="I196" s="77"/>
    </row>
    <row r="197" spans="1:9" s="3" customFormat="1" ht="12.75">
      <c r="A197" s="114"/>
      <c r="B197" s="18"/>
      <c r="C197" s="9"/>
      <c r="D197" s="302"/>
      <c r="H197" s="122"/>
      <c r="I197" s="77"/>
    </row>
    <row r="198" spans="1:9" s="3" customFormat="1" ht="12.75">
      <c r="A198" s="114"/>
      <c r="B198" s="17"/>
      <c r="C198" s="14"/>
      <c r="D198" s="301"/>
      <c r="H198" s="122"/>
      <c r="I198" s="77"/>
    </row>
    <row r="199" spans="1:9" s="3" customFormat="1" ht="12.75">
      <c r="A199" s="114"/>
      <c r="B199" s="18"/>
      <c r="C199" s="9"/>
      <c r="D199" s="302"/>
      <c r="H199" s="122"/>
      <c r="I199" s="77"/>
    </row>
    <row r="200" spans="1:9" s="3" customFormat="1" ht="12.75">
      <c r="A200" s="114"/>
      <c r="B200" s="43"/>
      <c r="C200" s="6"/>
      <c r="D200" s="6"/>
      <c r="H200" s="122"/>
      <c r="I200" s="77"/>
    </row>
    <row r="201" spans="1:9" s="3" customFormat="1" ht="12.75">
      <c r="A201" s="114"/>
      <c r="B201" s="19"/>
      <c r="C201" s="23"/>
      <c r="D201" s="23"/>
      <c r="H201" s="122"/>
      <c r="I201" s="77"/>
    </row>
    <row r="202" spans="1:9" s="3" customFormat="1" ht="12.75">
      <c r="A202" s="114"/>
      <c r="B202" s="17"/>
      <c r="C202" s="13"/>
      <c r="D202" s="306"/>
      <c r="H202" s="122"/>
      <c r="I202" s="77"/>
    </row>
    <row r="203" spans="1:9" s="3" customFormat="1" ht="12.75">
      <c r="A203" s="114"/>
      <c r="B203" s="43"/>
      <c r="C203" s="25"/>
      <c r="D203" s="25"/>
      <c r="H203" s="122"/>
      <c r="I203" s="77"/>
    </row>
    <row r="204" spans="1:9" s="3" customFormat="1" ht="12.75">
      <c r="A204" s="114"/>
      <c r="B204" s="42"/>
      <c r="C204" s="1"/>
      <c r="D204" s="1"/>
      <c r="H204" s="122"/>
      <c r="I204" s="77"/>
    </row>
    <row r="205" spans="1:9" s="3" customFormat="1" ht="12.75">
      <c r="A205" s="114"/>
      <c r="B205" s="42"/>
      <c r="C205" s="9"/>
      <c r="D205" s="302"/>
      <c r="H205" s="122"/>
      <c r="I205" s="77"/>
    </row>
    <row r="206" spans="1:9" s="3" customFormat="1" ht="12.75">
      <c r="A206" s="114"/>
      <c r="B206" s="17"/>
      <c r="C206" s="13"/>
      <c r="D206" s="306"/>
      <c r="H206" s="122"/>
      <c r="I206" s="77"/>
    </row>
    <row r="207" spans="1:9" s="3" customFormat="1" ht="12.75">
      <c r="A207" s="114"/>
      <c r="B207" s="17"/>
      <c r="C207" s="13"/>
      <c r="D207" s="306"/>
      <c r="H207" s="122"/>
      <c r="I207" s="77"/>
    </row>
    <row r="208" spans="1:9" s="28" customFormat="1" ht="18" customHeight="1">
      <c r="A208" s="114"/>
      <c r="B208" s="18"/>
      <c r="C208" s="10"/>
      <c r="D208" s="300"/>
      <c r="E208" s="3"/>
      <c r="F208" s="3"/>
      <c r="G208" s="3"/>
      <c r="H208" s="122"/>
      <c r="I208" s="77"/>
    </row>
    <row r="209" spans="1:9" s="3" customFormat="1" ht="28.5" customHeight="1">
      <c r="A209" s="363"/>
      <c r="B209" s="364"/>
      <c r="C209" s="364"/>
      <c r="D209" s="30"/>
      <c r="E209" s="28"/>
      <c r="F209" s="28"/>
      <c r="G209" s="28"/>
      <c r="H209" s="124"/>
      <c r="I209" s="79"/>
    </row>
    <row r="210" spans="1:9" s="3" customFormat="1" ht="12.75">
      <c r="A210" s="11"/>
      <c r="B210" s="15"/>
      <c r="C210" s="97"/>
      <c r="D210" s="111"/>
      <c r="H210" s="122"/>
      <c r="I210" s="77"/>
    </row>
    <row r="211" spans="1:9" s="3" customFormat="1" ht="12.75">
      <c r="A211" s="114"/>
      <c r="B211" s="44"/>
      <c r="H211" s="122"/>
      <c r="I211" s="77"/>
    </row>
    <row r="212" spans="1:9" s="3" customFormat="1" ht="15.75">
      <c r="A212" s="115"/>
      <c r="B212" s="45"/>
      <c r="C212" s="2"/>
      <c r="D212" s="2"/>
      <c r="H212" s="122"/>
      <c r="I212" s="77"/>
    </row>
    <row r="213" spans="1:9" s="3" customFormat="1" ht="17.25" customHeight="1">
      <c r="A213" s="113"/>
      <c r="B213" s="45"/>
      <c r="C213" s="2"/>
      <c r="D213" s="2"/>
      <c r="H213" s="122"/>
      <c r="I213" s="77"/>
    </row>
    <row r="214" spans="1:9" s="3" customFormat="1" ht="13.5" customHeight="1">
      <c r="A214" s="113"/>
      <c r="B214" s="45"/>
      <c r="C214" s="2"/>
      <c r="D214" s="2"/>
      <c r="H214" s="122"/>
      <c r="I214" s="77"/>
    </row>
    <row r="215" spans="1:9" s="3" customFormat="1" ht="12.75">
      <c r="A215" s="113"/>
      <c r="B215" s="45"/>
      <c r="C215" s="2"/>
      <c r="D215" s="2"/>
      <c r="H215" s="122"/>
      <c r="I215" s="77"/>
    </row>
    <row r="216" spans="1:9" s="3" customFormat="1" ht="12.75">
      <c r="A216" s="113"/>
      <c r="B216" s="45"/>
      <c r="C216" s="2"/>
      <c r="D216" s="2"/>
      <c r="H216" s="122"/>
      <c r="I216" s="77"/>
    </row>
    <row r="217" spans="1:9" s="3" customFormat="1" ht="12.75">
      <c r="A217" s="113"/>
      <c r="B217" s="44"/>
      <c r="H217" s="122"/>
      <c r="I217" s="77"/>
    </row>
    <row r="218" spans="1:9" s="3" customFormat="1" ht="12.75">
      <c r="A218" s="113"/>
      <c r="B218" s="45"/>
      <c r="C218" s="2"/>
      <c r="D218" s="2"/>
      <c r="H218" s="122"/>
      <c r="I218" s="77"/>
    </row>
    <row r="219" spans="1:9" s="3" customFormat="1" ht="12.75">
      <c r="A219" s="113"/>
      <c r="B219" s="45"/>
      <c r="C219" s="26"/>
      <c r="D219" s="26"/>
      <c r="H219" s="122"/>
      <c r="I219" s="77"/>
    </row>
    <row r="220" spans="1:9" s="3" customFormat="1" ht="22.5" customHeight="1">
      <c r="A220" s="113"/>
      <c r="B220" s="45"/>
      <c r="C220" s="2"/>
      <c r="D220" s="2"/>
      <c r="H220" s="122"/>
      <c r="I220" s="77"/>
    </row>
    <row r="221" spans="1:9" s="3" customFormat="1" ht="22.5" customHeight="1">
      <c r="A221" s="113"/>
      <c r="B221" s="45"/>
      <c r="C221" s="96"/>
      <c r="D221" s="307"/>
      <c r="H221" s="122"/>
      <c r="I221" s="77"/>
    </row>
    <row r="222" spans="1:9" s="3" customFormat="1" ht="12.75">
      <c r="A222" s="114"/>
      <c r="B222" s="17"/>
      <c r="C222" s="34"/>
      <c r="D222" s="304"/>
      <c r="H222" s="122"/>
      <c r="I222" s="77"/>
    </row>
    <row r="223" spans="1:9" s="3" customFormat="1" ht="12.75">
      <c r="A223" s="114"/>
      <c r="B223" s="44"/>
      <c r="H223" s="122"/>
      <c r="I223" s="77"/>
    </row>
    <row r="224" spans="1:9" s="3" customFormat="1" ht="12.75">
      <c r="A224" s="114"/>
      <c r="B224" s="44"/>
      <c r="H224" s="122"/>
      <c r="I224" s="77"/>
    </row>
    <row r="225" spans="1:9" s="3" customFormat="1" ht="12.75">
      <c r="A225" s="114"/>
      <c r="B225" s="44"/>
      <c r="H225" s="122"/>
      <c r="I225" s="77"/>
    </row>
    <row r="226" spans="1:9" s="3" customFormat="1" ht="12.75">
      <c r="A226" s="114"/>
      <c r="B226" s="44"/>
      <c r="H226" s="122"/>
      <c r="I226" s="77"/>
    </row>
    <row r="227" spans="1:9" s="3" customFormat="1" ht="12.75">
      <c r="A227" s="114"/>
      <c r="B227" s="44"/>
      <c r="H227" s="122"/>
      <c r="I227" s="77"/>
    </row>
    <row r="228" spans="1:9" s="3" customFormat="1" ht="12.75">
      <c r="A228" s="114"/>
      <c r="B228" s="44"/>
      <c r="H228" s="122"/>
      <c r="I228" s="77"/>
    </row>
    <row r="229" spans="1:9" s="3" customFormat="1" ht="12.75">
      <c r="A229" s="114"/>
      <c r="B229" s="44"/>
      <c r="H229" s="122"/>
      <c r="I229" s="77"/>
    </row>
    <row r="230" spans="1:9" s="3" customFormat="1" ht="12.75">
      <c r="A230" s="114"/>
      <c r="B230" s="44"/>
      <c r="H230" s="122"/>
      <c r="I230" s="77"/>
    </row>
    <row r="231" spans="1:9" s="3" customFormat="1" ht="12.75">
      <c r="A231" s="114"/>
      <c r="B231" s="44"/>
      <c r="H231" s="122"/>
      <c r="I231" s="77"/>
    </row>
    <row r="232" spans="1:9" s="3" customFormat="1" ht="12.75">
      <c r="A232" s="114"/>
      <c r="B232" s="44"/>
      <c r="H232" s="122"/>
      <c r="I232" s="77"/>
    </row>
    <row r="233" spans="1:9" s="3" customFormat="1" ht="12.75">
      <c r="A233" s="114"/>
      <c r="B233" s="44"/>
      <c r="H233" s="122"/>
      <c r="I233" s="77"/>
    </row>
    <row r="234" spans="1:9" s="3" customFormat="1" ht="12.75">
      <c r="A234" s="114"/>
      <c r="B234" s="44"/>
      <c r="H234" s="122"/>
      <c r="I234" s="77"/>
    </row>
    <row r="235" spans="1:9" s="3" customFormat="1" ht="12.75">
      <c r="A235" s="114"/>
      <c r="B235" s="44"/>
      <c r="H235" s="122"/>
      <c r="I235" s="77"/>
    </row>
    <row r="236" spans="1:9" s="3" customFormat="1" ht="12.75">
      <c r="A236" s="114"/>
      <c r="B236" s="44"/>
      <c r="H236" s="122"/>
      <c r="I236" s="77"/>
    </row>
    <row r="237" spans="1:9" s="3" customFormat="1" ht="12.75">
      <c r="A237" s="114"/>
      <c r="B237" s="44"/>
      <c r="H237" s="122"/>
      <c r="I237" s="77"/>
    </row>
    <row r="238" spans="1:9" s="3" customFormat="1" ht="12.75">
      <c r="A238" s="114"/>
      <c r="B238" s="44"/>
      <c r="H238" s="122"/>
      <c r="I238" s="77"/>
    </row>
    <row r="239" spans="1:9" s="3" customFormat="1" ht="12.75">
      <c r="A239" s="114"/>
      <c r="B239" s="44"/>
      <c r="H239" s="122"/>
      <c r="I239" s="77"/>
    </row>
    <row r="240" spans="1:9" s="3" customFormat="1" ht="12.75">
      <c r="A240" s="114"/>
      <c r="B240" s="44"/>
      <c r="H240" s="122"/>
      <c r="I240" s="77"/>
    </row>
    <row r="241" spans="1:9" s="3" customFormat="1" ht="12.75">
      <c r="A241" s="114"/>
      <c r="B241" s="44"/>
      <c r="H241" s="122"/>
      <c r="I241" s="77"/>
    </row>
    <row r="242" spans="1:9" s="3" customFormat="1" ht="12.75">
      <c r="A242" s="114"/>
      <c r="B242" s="44"/>
      <c r="H242" s="122"/>
      <c r="I242" s="77"/>
    </row>
    <row r="243" spans="1:9" s="3" customFormat="1" ht="12.75">
      <c r="A243" s="114"/>
      <c r="B243" s="44"/>
      <c r="H243" s="122"/>
      <c r="I243" s="77"/>
    </row>
    <row r="244" spans="1:9" s="3" customFormat="1" ht="12.75">
      <c r="A244" s="114"/>
      <c r="B244" s="44"/>
      <c r="H244" s="122"/>
      <c r="I244" s="77"/>
    </row>
    <row r="245" spans="1:9" s="3" customFormat="1" ht="12.75">
      <c r="A245" s="114"/>
      <c r="B245" s="44"/>
      <c r="H245" s="122"/>
      <c r="I245" s="77"/>
    </row>
    <row r="246" spans="1:9" s="3" customFormat="1" ht="12.75">
      <c r="A246" s="114"/>
      <c r="B246" s="44"/>
      <c r="H246" s="122"/>
      <c r="I246" s="77"/>
    </row>
    <row r="247" spans="1:9" s="3" customFormat="1" ht="12.75">
      <c r="A247" s="114"/>
      <c r="B247" s="44"/>
      <c r="H247" s="122"/>
      <c r="I247" s="77"/>
    </row>
    <row r="248" spans="1:9" s="3" customFormat="1" ht="12.75">
      <c r="A248" s="114"/>
      <c r="B248" s="44"/>
      <c r="H248" s="122"/>
      <c r="I248" s="77"/>
    </row>
    <row r="249" spans="1:9" s="3" customFormat="1" ht="12.75">
      <c r="A249" s="114"/>
      <c r="B249" s="44"/>
      <c r="H249" s="122"/>
      <c r="I249" s="77"/>
    </row>
    <row r="250" spans="1:9" s="3" customFormat="1" ht="12.75">
      <c r="A250" s="114"/>
      <c r="B250" s="44"/>
      <c r="H250" s="122"/>
      <c r="I250" s="77"/>
    </row>
    <row r="251" spans="1:9" s="3" customFormat="1" ht="12.75">
      <c r="A251" s="114"/>
      <c r="B251" s="44"/>
      <c r="H251" s="122"/>
      <c r="I251" s="77"/>
    </row>
    <row r="252" spans="1:9" s="3" customFormat="1" ht="12.75">
      <c r="A252" s="114"/>
      <c r="B252" s="44"/>
      <c r="H252" s="122"/>
      <c r="I252" s="77"/>
    </row>
    <row r="253" spans="1:9" s="3" customFormat="1" ht="12.75">
      <c r="A253" s="114"/>
      <c r="B253" s="44"/>
      <c r="H253" s="122"/>
      <c r="I253" s="77"/>
    </row>
    <row r="254" spans="1:9" s="3" customFormat="1" ht="12.75">
      <c r="A254" s="114"/>
      <c r="B254" s="44"/>
      <c r="H254" s="122"/>
      <c r="I254" s="77"/>
    </row>
    <row r="255" spans="1:9" s="3" customFormat="1" ht="12.75">
      <c r="A255" s="114"/>
      <c r="B255" s="44"/>
      <c r="H255" s="122"/>
      <c r="I255" s="77"/>
    </row>
    <row r="256" spans="1:9" s="3" customFormat="1" ht="12.75">
      <c r="A256" s="114"/>
      <c r="B256" s="44"/>
      <c r="H256" s="122"/>
      <c r="I256" s="77"/>
    </row>
    <row r="257" spans="1:9" s="3" customFormat="1" ht="12.75">
      <c r="A257" s="114"/>
      <c r="B257" s="44"/>
      <c r="H257" s="122"/>
      <c r="I257" s="77"/>
    </row>
    <row r="258" spans="1:9" s="3" customFormat="1" ht="12.75">
      <c r="A258" s="114"/>
      <c r="B258" s="44"/>
      <c r="H258" s="122"/>
      <c r="I258" s="77"/>
    </row>
    <row r="259" spans="1:9" s="3" customFormat="1" ht="12.75">
      <c r="A259" s="114"/>
      <c r="B259" s="44"/>
      <c r="H259" s="122"/>
      <c r="I259" s="77"/>
    </row>
    <row r="260" spans="1:9" s="3" customFormat="1" ht="12.75">
      <c r="A260" s="114"/>
      <c r="B260" s="44"/>
      <c r="H260" s="122"/>
      <c r="I260" s="77"/>
    </row>
    <row r="261" spans="1:9" s="3" customFormat="1" ht="12.75">
      <c r="A261" s="114"/>
      <c r="B261" s="44"/>
      <c r="H261" s="122"/>
      <c r="I261" s="77"/>
    </row>
    <row r="262" spans="1:9" s="3" customFormat="1" ht="12.75">
      <c r="A262" s="114"/>
      <c r="B262" s="44"/>
      <c r="H262" s="122"/>
      <c r="I262" s="77"/>
    </row>
    <row r="263" spans="1:9" s="3" customFormat="1" ht="12.75">
      <c r="A263" s="114"/>
      <c r="B263" s="44"/>
      <c r="H263" s="122"/>
      <c r="I263" s="77"/>
    </row>
    <row r="264" spans="1:9" s="3" customFormat="1" ht="12.75">
      <c r="A264" s="114"/>
      <c r="B264" s="44"/>
      <c r="H264" s="122"/>
      <c r="I264" s="77"/>
    </row>
    <row r="265" spans="1:9" s="3" customFormat="1" ht="12.75">
      <c r="A265" s="114"/>
      <c r="B265" s="44"/>
      <c r="H265" s="122"/>
      <c r="I265" s="77"/>
    </row>
    <row r="266" spans="1:9" s="3" customFormat="1" ht="12.75">
      <c r="A266" s="114"/>
      <c r="B266" s="44"/>
      <c r="H266" s="122"/>
      <c r="I266" s="77"/>
    </row>
    <row r="267" spans="1:9" s="3" customFormat="1" ht="12.75">
      <c r="A267" s="114"/>
      <c r="B267" s="44"/>
      <c r="H267" s="122"/>
      <c r="I267" s="77"/>
    </row>
    <row r="268" spans="1:9" s="3" customFormat="1" ht="12.75">
      <c r="A268" s="114"/>
      <c r="B268" s="44"/>
      <c r="H268" s="122"/>
      <c r="I268" s="77"/>
    </row>
    <row r="269" spans="1:9" s="3" customFormat="1" ht="12.75">
      <c r="A269" s="114"/>
      <c r="B269" s="44"/>
      <c r="H269" s="122"/>
      <c r="I269" s="77"/>
    </row>
    <row r="270" spans="1:9" s="3" customFormat="1" ht="12.75">
      <c r="A270" s="114"/>
      <c r="B270" s="44"/>
      <c r="H270" s="122"/>
      <c r="I270" s="77"/>
    </row>
    <row r="271" spans="1:9" s="3" customFormat="1" ht="12.75">
      <c r="A271" s="114"/>
      <c r="B271" s="44"/>
      <c r="H271" s="122"/>
      <c r="I271" s="77"/>
    </row>
    <row r="272" spans="1:9" s="3" customFormat="1" ht="12.75">
      <c r="A272" s="114"/>
      <c r="B272" s="44"/>
      <c r="H272" s="122"/>
      <c r="I272" s="77"/>
    </row>
    <row r="273" spans="1:9" s="3" customFormat="1" ht="12.75">
      <c r="A273" s="114"/>
      <c r="B273" s="44"/>
      <c r="H273" s="122"/>
      <c r="I273" s="77"/>
    </row>
    <row r="274" spans="1:9" s="3" customFormat="1" ht="12.75">
      <c r="A274" s="114"/>
      <c r="B274" s="44"/>
      <c r="H274" s="122"/>
      <c r="I274" s="77"/>
    </row>
    <row r="275" spans="1:9" s="3" customFormat="1" ht="12.75">
      <c r="A275" s="114"/>
      <c r="B275" s="44"/>
      <c r="H275" s="122"/>
      <c r="I275" s="77"/>
    </row>
    <row r="276" spans="1:9" s="3" customFormat="1" ht="12.75">
      <c r="A276" s="114"/>
      <c r="B276" s="44"/>
      <c r="H276" s="122"/>
      <c r="I276" s="77"/>
    </row>
    <row r="277" spans="1:9" s="3" customFormat="1" ht="12.75">
      <c r="A277" s="114"/>
      <c r="B277" s="44"/>
      <c r="H277" s="122"/>
      <c r="I277" s="77"/>
    </row>
    <row r="278" spans="1:9" s="3" customFormat="1" ht="12.75">
      <c r="A278" s="114"/>
      <c r="B278" s="44"/>
      <c r="H278" s="122"/>
      <c r="I278" s="77"/>
    </row>
    <row r="279" spans="1:9" s="3" customFormat="1" ht="12.75">
      <c r="A279" s="114"/>
      <c r="B279" s="44"/>
      <c r="H279" s="122"/>
      <c r="I279" s="77"/>
    </row>
    <row r="280" spans="1:9" s="3" customFormat="1" ht="12.75">
      <c r="A280" s="114"/>
      <c r="B280" s="44"/>
      <c r="H280" s="122"/>
      <c r="I280" s="77"/>
    </row>
    <row r="281" spans="1:9" s="3" customFormat="1" ht="12.75">
      <c r="A281" s="114"/>
      <c r="B281" s="44"/>
      <c r="H281" s="122"/>
      <c r="I281" s="77"/>
    </row>
    <row r="282" spans="1:9" s="3" customFormat="1" ht="12.75">
      <c r="A282" s="114"/>
      <c r="B282" s="44"/>
      <c r="H282" s="122"/>
      <c r="I282" s="77"/>
    </row>
    <row r="283" spans="1:9" s="3" customFormat="1" ht="12.75">
      <c r="A283" s="114"/>
      <c r="B283" s="44"/>
      <c r="H283" s="122"/>
      <c r="I283" s="77"/>
    </row>
    <row r="284" spans="1:9" s="3" customFormat="1" ht="12.75">
      <c r="A284" s="114"/>
      <c r="B284" s="44"/>
      <c r="H284" s="122"/>
      <c r="I284" s="77"/>
    </row>
    <row r="285" spans="1:9" s="3" customFormat="1" ht="12.75">
      <c r="A285" s="114"/>
      <c r="B285" s="44"/>
      <c r="H285" s="122"/>
      <c r="I285" s="77"/>
    </row>
    <row r="286" spans="1:9" s="3" customFormat="1" ht="12.75">
      <c r="A286" s="114"/>
      <c r="B286" s="44"/>
      <c r="H286" s="122"/>
      <c r="I286" s="77"/>
    </row>
    <row r="287" spans="1:9" s="3" customFormat="1" ht="12.75">
      <c r="A287" s="114"/>
      <c r="B287" s="44"/>
      <c r="H287" s="122"/>
      <c r="I287" s="77"/>
    </row>
    <row r="288" spans="1:9" s="3" customFormat="1" ht="12.75">
      <c r="A288" s="114"/>
      <c r="B288" s="44"/>
      <c r="H288" s="122"/>
      <c r="I288" s="77"/>
    </row>
    <row r="289" spans="1:9" s="3" customFormat="1" ht="12.75">
      <c r="A289" s="114"/>
      <c r="B289" s="44"/>
      <c r="H289" s="122"/>
      <c r="I289" s="77"/>
    </row>
    <row r="290" spans="1:9" s="3" customFormat="1" ht="12.75">
      <c r="A290" s="114"/>
      <c r="B290" s="44"/>
      <c r="H290" s="122"/>
      <c r="I290" s="77"/>
    </row>
    <row r="291" spans="1:9" s="3" customFormat="1" ht="12.75">
      <c r="A291" s="114"/>
      <c r="B291" s="44"/>
      <c r="H291" s="122"/>
      <c r="I291" s="77"/>
    </row>
    <row r="292" spans="1:9" s="3" customFormat="1" ht="12.75">
      <c r="A292" s="114"/>
      <c r="B292" s="44"/>
      <c r="H292" s="122"/>
      <c r="I292" s="77"/>
    </row>
    <row r="293" spans="1:9" s="3" customFormat="1" ht="12.75">
      <c r="A293" s="114"/>
      <c r="B293" s="44"/>
      <c r="H293" s="122"/>
      <c r="I293" s="77"/>
    </row>
    <row r="294" spans="1:9" s="3" customFormat="1" ht="12.75">
      <c r="A294" s="114"/>
      <c r="B294" s="44"/>
      <c r="H294" s="122"/>
      <c r="I294" s="77"/>
    </row>
    <row r="295" spans="1:9" s="3" customFormat="1" ht="12.75">
      <c r="A295" s="114"/>
      <c r="B295" s="44"/>
      <c r="H295" s="122"/>
      <c r="I295" s="77"/>
    </row>
    <row r="296" spans="1:9" s="3" customFormat="1" ht="12.75">
      <c r="A296" s="114"/>
      <c r="B296" s="44"/>
      <c r="H296" s="122"/>
      <c r="I296" s="77"/>
    </row>
    <row r="297" spans="1:9" s="3" customFormat="1" ht="12.75">
      <c r="A297" s="114"/>
      <c r="B297" s="44"/>
      <c r="H297" s="122"/>
      <c r="I297" s="77"/>
    </row>
    <row r="298" spans="1:9" s="3" customFormat="1" ht="12.75">
      <c r="A298" s="114"/>
      <c r="B298" s="44"/>
      <c r="H298" s="122"/>
      <c r="I298" s="77"/>
    </row>
    <row r="299" spans="1:9" s="3" customFormat="1" ht="12.75">
      <c r="A299" s="114"/>
      <c r="B299" s="44"/>
      <c r="H299" s="122"/>
      <c r="I299" s="77"/>
    </row>
    <row r="300" spans="1:9" s="3" customFormat="1" ht="12.75">
      <c r="A300" s="114"/>
      <c r="B300" s="44"/>
      <c r="H300" s="122"/>
      <c r="I300" s="77"/>
    </row>
    <row r="301" spans="1:9" s="3" customFormat="1" ht="12.75">
      <c r="A301" s="114"/>
      <c r="B301" s="44"/>
      <c r="H301" s="122"/>
      <c r="I301" s="77"/>
    </row>
    <row r="302" spans="1:9" s="3" customFormat="1" ht="12.75">
      <c r="A302" s="114"/>
      <c r="B302" s="44"/>
      <c r="H302" s="122"/>
      <c r="I302" s="77"/>
    </row>
    <row r="303" spans="1:9" s="3" customFormat="1" ht="12.75">
      <c r="A303" s="114"/>
      <c r="B303" s="44"/>
      <c r="H303" s="122"/>
      <c r="I303" s="77"/>
    </row>
    <row r="304" spans="1:9" s="3" customFormat="1" ht="12.75">
      <c r="A304" s="114"/>
      <c r="B304" s="44"/>
      <c r="H304" s="122"/>
      <c r="I304" s="77"/>
    </row>
    <row r="305" spans="1:9" s="3" customFormat="1" ht="12.75">
      <c r="A305" s="114"/>
      <c r="B305" s="44"/>
      <c r="H305" s="122"/>
      <c r="I305" s="77"/>
    </row>
    <row r="306" spans="1:9" s="3" customFormat="1" ht="12.75">
      <c r="A306" s="114"/>
      <c r="B306" s="44"/>
      <c r="H306" s="122"/>
      <c r="I306" s="77"/>
    </row>
    <row r="307" spans="1:9" s="3" customFormat="1" ht="12.75">
      <c r="A307" s="114"/>
      <c r="B307" s="44"/>
      <c r="H307" s="122"/>
      <c r="I307" s="77"/>
    </row>
    <row r="308" spans="1:9" s="3" customFormat="1" ht="12.75">
      <c r="A308" s="114"/>
      <c r="B308" s="44"/>
      <c r="H308" s="122"/>
      <c r="I308" s="77"/>
    </row>
    <row r="309" spans="1:9" s="3" customFormat="1" ht="12.75">
      <c r="A309" s="114"/>
      <c r="B309" s="44"/>
      <c r="H309" s="122"/>
      <c r="I309" s="77"/>
    </row>
    <row r="310" spans="1:9" s="3" customFormat="1" ht="12.75">
      <c r="A310" s="114"/>
      <c r="B310" s="44"/>
      <c r="H310" s="122"/>
      <c r="I310" s="77"/>
    </row>
    <row r="311" spans="1:9" s="3" customFormat="1" ht="12.75">
      <c r="A311" s="114"/>
      <c r="B311" s="44"/>
      <c r="H311" s="122"/>
      <c r="I311" s="77"/>
    </row>
    <row r="312" spans="1:9" s="3" customFormat="1" ht="12.75">
      <c r="A312" s="114"/>
      <c r="B312" s="44"/>
      <c r="H312" s="122"/>
      <c r="I312" s="77"/>
    </row>
    <row r="313" spans="1:9" s="3" customFormat="1" ht="12.75">
      <c r="A313" s="114"/>
      <c r="B313" s="44"/>
      <c r="H313" s="122"/>
      <c r="I313" s="77"/>
    </row>
    <row r="314" spans="1:9" s="3" customFormat="1" ht="12.75">
      <c r="A314" s="114"/>
      <c r="B314" s="44"/>
      <c r="H314" s="122"/>
      <c r="I314" s="77"/>
    </row>
    <row r="315" spans="1:9" s="3" customFormat="1" ht="12.75">
      <c r="A315" s="114"/>
      <c r="B315" s="44"/>
      <c r="H315" s="122"/>
      <c r="I315" s="77"/>
    </row>
    <row r="316" spans="1:9" s="3" customFormat="1" ht="12.75">
      <c r="A316" s="114"/>
      <c r="B316" s="44"/>
      <c r="H316" s="122"/>
      <c r="I316" s="77"/>
    </row>
    <row r="317" spans="1:9" s="3" customFormat="1" ht="12.75">
      <c r="A317" s="114"/>
      <c r="B317" s="44"/>
      <c r="H317" s="122"/>
      <c r="I317" s="77"/>
    </row>
    <row r="318" spans="1:9" s="3" customFormat="1" ht="12.75">
      <c r="A318" s="114"/>
      <c r="B318" s="44"/>
      <c r="H318" s="122"/>
      <c r="I318" s="77"/>
    </row>
    <row r="319" spans="1:9" s="3" customFormat="1" ht="12.75">
      <c r="A319" s="114"/>
      <c r="B319" s="44"/>
      <c r="H319" s="122"/>
      <c r="I319" s="77"/>
    </row>
    <row r="320" spans="1:9" s="3" customFormat="1" ht="12.75">
      <c r="A320" s="114"/>
      <c r="B320" s="44"/>
      <c r="H320" s="122"/>
      <c r="I320" s="77"/>
    </row>
    <row r="321" spans="1:9" s="3" customFormat="1" ht="12.75">
      <c r="A321" s="114"/>
      <c r="B321" s="44"/>
      <c r="H321" s="122"/>
      <c r="I321" s="77"/>
    </row>
    <row r="322" spans="1:9" s="3" customFormat="1" ht="12.75">
      <c r="A322" s="114"/>
      <c r="B322" s="44"/>
      <c r="H322" s="122"/>
      <c r="I322" s="77"/>
    </row>
    <row r="323" spans="1:9" s="3" customFormat="1" ht="12.75">
      <c r="A323" s="114"/>
      <c r="B323" s="44"/>
      <c r="H323" s="122"/>
      <c r="I323" s="77"/>
    </row>
    <row r="324" spans="1:9" s="3" customFormat="1" ht="12.75">
      <c r="A324" s="114"/>
      <c r="B324" s="44"/>
      <c r="H324" s="122"/>
      <c r="I324" s="77"/>
    </row>
    <row r="325" spans="1:9" s="3" customFormat="1" ht="12.75">
      <c r="A325" s="114"/>
      <c r="B325" s="44"/>
      <c r="H325" s="122"/>
      <c r="I325" s="77"/>
    </row>
    <row r="326" spans="1:9" s="3" customFormat="1" ht="12.75">
      <c r="A326" s="114"/>
      <c r="B326" s="44"/>
      <c r="H326" s="122"/>
      <c r="I326" s="77"/>
    </row>
    <row r="327" spans="1:9" s="3" customFormat="1" ht="12.75">
      <c r="A327" s="114"/>
      <c r="B327" s="44"/>
      <c r="H327" s="122"/>
      <c r="I327" s="77"/>
    </row>
    <row r="328" spans="1:9" s="3" customFormat="1" ht="12.75">
      <c r="A328" s="114"/>
      <c r="B328" s="44"/>
      <c r="H328" s="122"/>
      <c r="I328" s="77"/>
    </row>
    <row r="329" spans="1:9" s="3" customFormat="1" ht="12.75">
      <c r="A329" s="114"/>
      <c r="B329" s="44"/>
      <c r="H329" s="122"/>
      <c r="I329" s="77"/>
    </row>
    <row r="330" spans="1:9" s="3" customFormat="1" ht="12.75">
      <c r="A330" s="114"/>
      <c r="B330" s="44"/>
      <c r="H330" s="122"/>
      <c r="I330" s="77"/>
    </row>
    <row r="331" spans="1:9" s="3" customFormat="1" ht="12.75">
      <c r="A331" s="114"/>
      <c r="B331" s="44"/>
      <c r="H331" s="122"/>
      <c r="I331" s="77"/>
    </row>
    <row r="332" spans="1:9" s="3" customFormat="1" ht="12.75">
      <c r="A332" s="114"/>
      <c r="B332" s="44"/>
      <c r="H332" s="122"/>
      <c r="I332" s="77"/>
    </row>
    <row r="333" spans="1:9" s="3" customFormat="1" ht="12.75">
      <c r="A333" s="114"/>
      <c r="B333" s="44"/>
      <c r="H333" s="122"/>
      <c r="I333" s="77"/>
    </row>
    <row r="334" spans="1:9" s="3" customFormat="1" ht="12.75">
      <c r="A334" s="114"/>
      <c r="B334" s="44"/>
      <c r="H334" s="122"/>
      <c r="I334" s="77"/>
    </row>
    <row r="335" spans="1:9" s="3" customFormat="1" ht="12.75">
      <c r="A335" s="114"/>
      <c r="B335" s="44"/>
      <c r="H335" s="122"/>
      <c r="I335" s="77"/>
    </row>
    <row r="336" spans="1:9" s="3" customFormat="1" ht="12.75">
      <c r="A336" s="114"/>
      <c r="B336" s="44"/>
      <c r="H336" s="122"/>
      <c r="I336" s="77"/>
    </row>
    <row r="337" spans="1:9" s="3" customFormat="1" ht="12.75">
      <c r="A337" s="114"/>
      <c r="B337" s="44"/>
      <c r="H337" s="122"/>
      <c r="I337" s="77"/>
    </row>
    <row r="338" spans="1:9" s="3" customFormat="1" ht="12.75">
      <c r="A338" s="114"/>
      <c r="B338" s="44"/>
      <c r="H338" s="122"/>
      <c r="I338" s="77"/>
    </row>
    <row r="339" spans="1:9" s="3" customFormat="1" ht="12.75">
      <c r="A339" s="114"/>
      <c r="B339" s="44"/>
      <c r="H339" s="122"/>
      <c r="I339" s="77"/>
    </row>
    <row r="340" spans="1:9" s="3" customFormat="1" ht="12.75">
      <c r="A340" s="114"/>
      <c r="B340" s="44"/>
      <c r="H340" s="122"/>
      <c r="I340" s="77"/>
    </row>
    <row r="341" spans="1:9" s="3" customFormat="1" ht="12.75">
      <c r="A341" s="114"/>
      <c r="B341" s="44"/>
      <c r="H341" s="122"/>
      <c r="I341" s="77"/>
    </row>
    <row r="342" spans="1:9" s="3" customFormat="1" ht="12.75">
      <c r="A342" s="114"/>
      <c r="B342" s="44"/>
      <c r="H342" s="122"/>
      <c r="I342" s="77"/>
    </row>
    <row r="343" spans="1:9" s="3" customFormat="1" ht="12.75">
      <c r="A343" s="114"/>
      <c r="B343" s="44"/>
      <c r="H343" s="122"/>
      <c r="I343" s="77"/>
    </row>
    <row r="344" spans="1:9" s="3" customFormat="1" ht="12.75">
      <c r="A344" s="114"/>
      <c r="B344" s="44"/>
      <c r="H344" s="122"/>
      <c r="I344" s="77"/>
    </row>
    <row r="345" spans="1:9" s="3" customFormat="1" ht="12.75">
      <c r="A345" s="114"/>
      <c r="B345" s="44"/>
      <c r="H345" s="122"/>
      <c r="I345" s="77"/>
    </row>
    <row r="346" spans="1:9" s="3" customFormat="1" ht="12.75">
      <c r="A346" s="114"/>
      <c r="B346" s="44"/>
      <c r="H346" s="122"/>
      <c r="I346" s="77"/>
    </row>
    <row r="347" spans="1:9" s="3" customFormat="1" ht="12.75">
      <c r="A347" s="114"/>
      <c r="B347" s="44"/>
      <c r="H347" s="122"/>
      <c r="I347" s="77"/>
    </row>
    <row r="348" spans="1:9" s="3" customFormat="1" ht="12.75">
      <c r="A348" s="114"/>
      <c r="B348" s="44"/>
      <c r="H348" s="122"/>
      <c r="I348" s="77"/>
    </row>
    <row r="349" spans="1:9" s="3" customFormat="1" ht="12.75">
      <c r="A349" s="114"/>
      <c r="B349" s="44"/>
      <c r="H349" s="122"/>
      <c r="I349" s="77"/>
    </row>
    <row r="350" spans="1:9" s="3" customFormat="1" ht="12.75">
      <c r="A350" s="114"/>
      <c r="B350" s="44"/>
      <c r="H350" s="122"/>
      <c r="I350" s="77"/>
    </row>
    <row r="351" spans="1:9" s="3" customFormat="1" ht="12.75">
      <c r="A351" s="114"/>
      <c r="B351" s="44"/>
      <c r="H351" s="122"/>
      <c r="I351" s="77"/>
    </row>
    <row r="352" spans="1:9" s="3" customFormat="1" ht="12.75">
      <c r="A352" s="114"/>
      <c r="B352" s="44"/>
      <c r="H352" s="122"/>
      <c r="I352" s="77"/>
    </row>
    <row r="353" spans="1:9" s="3" customFormat="1" ht="12.75">
      <c r="A353" s="114"/>
      <c r="B353" s="44"/>
      <c r="H353" s="122"/>
      <c r="I353" s="77"/>
    </row>
    <row r="354" spans="1:9" s="3" customFormat="1" ht="12.75">
      <c r="A354" s="114"/>
      <c r="B354" s="44"/>
      <c r="H354" s="122"/>
      <c r="I354" s="77"/>
    </row>
    <row r="355" spans="1:9" s="3" customFormat="1" ht="12.75">
      <c r="A355" s="114"/>
      <c r="B355" s="44"/>
      <c r="H355" s="122"/>
      <c r="I355" s="77"/>
    </row>
    <row r="356" spans="1:9" s="3" customFormat="1" ht="12.75">
      <c r="A356" s="114"/>
      <c r="B356" s="44"/>
      <c r="H356" s="122"/>
      <c r="I356" s="77"/>
    </row>
    <row r="357" spans="1:9" s="3" customFormat="1" ht="12.75">
      <c r="A357" s="114"/>
      <c r="B357" s="44"/>
      <c r="H357" s="122"/>
      <c r="I357" s="77"/>
    </row>
    <row r="358" spans="1:9" s="3" customFormat="1" ht="12.75">
      <c r="A358" s="114"/>
      <c r="B358" s="44"/>
      <c r="H358" s="122"/>
      <c r="I358" s="77"/>
    </row>
    <row r="359" spans="1:9" s="3" customFormat="1" ht="12.75">
      <c r="A359" s="114"/>
      <c r="B359" s="44"/>
      <c r="H359" s="122"/>
      <c r="I359" s="77"/>
    </row>
    <row r="360" spans="1:9" s="3" customFormat="1" ht="12.75">
      <c r="A360" s="114"/>
      <c r="B360" s="44"/>
      <c r="H360" s="122"/>
      <c r="I360" s="77"/>
    </row>
    <row r="361" spans="1:9" s="3" customFormat="1" ht="12.75">
      <c r="A361" s="114"/>
      <c r="B361" s="44"/>
      <c r="H361" s="122"/>
      <c r="I361" s="77"/>
    </row>
    <row r="362" spans="1:9" s="3" customFormat="1" ht="12.75">
      <c r="A362" s="114"/>
      <c r="B362" s="44"/>
      <c r="H362" s="122"/>
      <c r="I362" s="77"/>
    </row>
    <row r="363" spans="1:9" s="3" customFormat="1" ht="12.75">
      <c r="A363" s="114"/>
      <c r="B363" s="44"/>
      <c r="H363" s="122"/>
      <c r="I363" s="77"/>
    </row>
    <row r="364" spans="1:9" s="3" customFormat="1" ht="12.75">
      <c r="A364" s="114"/>
      <c r="B364" s="44"/>
      <c r="H364" s="122"/>
      <c r="I364" s="77"/>
    </row>
    <row r="365" spans="1:9" s="3" customFormat="1" ht="12.75">
      <c r="A365" s="114"/>
      <c r="B365" s="44"/>
      <c r="H365" s="122"/>
      <c r="I365" s="77"/>
    </row>
    <row r="366" spans="1:9" s="3" customFormat="1" ht="12.75">
      <c r="A366" s="114"/>
      <c r="B366" s="44"/>
      <c r="H366" s="122"/>
      <c r="I366" s="77"/>
    </row>
    <row r="367" spans="1:9" s="3" customFormat="1" ht="12.75">
      <c r="A367" s="114"/>
      <c r="B367" s="44"/>
      <c r="H367" s="122"/>
      <c r="I367" s="77"/>
    </row>
    <row r="368" spans="1:9" s="3" customFormat="1" ht="12.75">
      <c r="A368" s="114"/>
      <c r="B368" s="44"/>
      <c r="H368" s="122"/>
      <c r="I368" s="77"/>
    </row>
    <row r="369" spans="1:9" s="3" customFormat="1" ht="12.75">
      <c r="A369" s="114"/>
      <c r="B369" s="44"/>
      <c r="H369" s="122"/>
      <c r="I369" s="77"/>
    </row>
    <row r="370" spans="1:9" s="3" customFormat="1" ht="12.75">
      <c r="A370" s="114"/>
      <c r="B370" s="44"/>
      <c r="H370" s="122"/>
      <c r="I370" s="77"/>
    </row>
    <row r="371" spans="1:9" s="3" customFormat="1" ht="12.75">
      <c r="A371" s="114"/>
      <c r="B371" s="44"/>
      <c r="H371" s="122"/>
      <c r="I371" s="77"/>
    </row>
    <row r="372" spans="1:9" s="3" customFormat="1" ht="12.75">
      <c r="A372" s="114"/>
      <c r="B372" s="44"/>
      <c r="H372" s="122"/>
      <c r="I372" s="77"/>
    </row>
    <row r="373" spans="1:9" s="3" customFormat="1" ht="12.75">
      <c r="A373" s="114"/>
      <c r="B373" s="44"/>
      <c r="H373" s="122"/>
      <c r="I373" s="77"/>
    </row>
    <row r="374" spans="1:9" s="3" customFormat="1" ht="12.75">
      <c r="A374" s="114"/>
      <c r="B374" s="44"/>
      <c r="H374" s="122"/>
      <c r="I374" s="77"/>
    </row>
    <row r="375" spans="1:9" s="3" customFormat="1" ht="12.75">
      <c r="A375" s="114"/>
      <c r="B375" s="44"/>
      <c r="H375" s="122"/>
      <c r="I375" s="77"/>
    </row>
    <row r="376" spans="1:9" s="3" customFormat="1" ht="12.75">
      <c r="A376" s="114"/>
      <c r="B376" s="44"/>
      <c r="H376" s="122"/>
      <c r="I376" s="77"/>
    </row>
    <row r="377" spans="1:9" s="3" customFormat="1" ht="12.75">
      <c r="A377" s="114"/>
      <c r="B377" s="44"/>
      <c r="H377" s="122"/>
      <c r="I377" s="77"/>
    </row>
    <row r="378" spans="1:9" s="3" customFormat="1" ht="12.75">
      <c r="A378" s="114"/>
      <c r="B378" s="44"/>
      <c r="H378" s="122"/>
      <c r="I378" s="77"/>
    </row>
    <row r="379" spans="1:9" s="3" customFormat="1" ht="12.75">
      <c r="A379" s="114"/>
      <c r="B379" s="44"/>
      <c r="H379" s="122"/>
      <c r="I379" s="77"/>
    </row>
    <row r="380" spans="1:9" s="3" customFormat="1" ht="12.75">
      <c r="A380" s="114"/>
      <c r="B380" s="44"/>
      <c r="H380" s="122"/>
      <c r="I380" s="77"/>
    </row>
    <row r="381" spans="1:9" s="3" customFormat="1" ht="12.75">
      <c r="A381" s="114"/>
      <c r="B381" s="44"/>
      <c r="H381" s="122"/>
      <c r="I381" s="77"/>
    </row>
    <row r="382" spans="1:9" s="3" customFormat="1" ht="12.75">
      <c r="A382" s="114"/>
      <c r="B382" s="44"/>
      <c r="H382" s="122"/>
      <c r="I382" s="77"/>
    </row>
    <row r="383" spans="1:9" s="3" customFormat="1" ht="12.75">
      <c r="A383" s="114"/>
      <c r="B383" s="44"/>
      <c r="H383" s="122"/>
      <c r="I383" s="77"/>
    </row>
    <row r="384" spans="1:9" s="3" customFormat="1" ht="12.75">
      <c r="A384" s="114"/>
      <c r="B384" s="44"/>
      <c r="H384" s="122"/>
      <c r="I384" s="77"/>
    </row>
    <row r="385" spans="1:9" s="3" customFormat="1" ht="12.75">
      <c r="A385" s="114"/>
      <c r="B385" s="44"/>
      <c r="H385" s="122"/>
      <c r="I385" s="77"/>
    </row>
    <row r="386" spans="1:9" s="3" customFormat="1" ht="12.75">
      <c r="A386" s="114"/>
      <c r="B386" s="44"/>
      <c r="H386" s="122"/>
      <c r="I386" s="77"/>
    </row>
    <row r="387" spans="1:9" s="3" customFormat="1" ht="12.75">
      <c r="A387" s="114"/>
      <c r="B387" s="44"/>
      <c r="H387" s="122"/>
      <c r="I387" s="77"/>
    </row>
    <row r="388" spans="1:9" s="3" customFormat="1" ht="12.75">
      <c r="A388" s="114"/>
      <c r="B388" s="44"/>
      <c r="H388" s="122"/>
      <c r="I388" s="77"/>
    </row>
    <row r="389" spans="1:9" s="3" customFormat="1" ht="12.75">
      <c r="A389" s="114"/>
      <c r="B389" s="44"/>
      <c r="H389" s="122"/>
      <c r="I389" s="77"/>
    </row>
    <row r="390" spans="1:9" s="3" customFormat="1" ht="12.75">
      <c r="A390" s="114"/>
      <c r="B390" s="44"/>
      <c r="H390" s="122"/>
      <c r="I390" s="77"/>
    </row>
    <row r="391" spans="1:9" s="3" customFormat="1" ht="12.75">
      <c r="A391" s="114"/>
      <c r="B391" s="44"/>
      <c r="H391" s="122"/>
      <c r="I391" s="77"/>
    </row>
    <row r="392" spans="1:9" s="3" customFormat="1" ht="12.75">
      <c r="A392" s="114"/>
      <c r="B392" s="44"/>
      <c r="H392" s="122"/>
      <c r="I392" s="77"/>
    </row>
    <row r="393" spans="1:9" s="3" customFormat="1" ht="12.75">
      <c r="A393" s="114"/>
      <c r="B393" s="44"/>
      <c r="H393" s="122"/>
      <c r="I393" s="77"/>
    </row>
    <row r="394" spans="1:9" s="3" customFormat="1" ht="12.75">
      <c r="A394" s="114"/>
      <c r="B394" s="44"/>
      <c r="H394" s="122"/>
      <c r="I394" s="77"/>
    </row>
    <row r="395" spans="1:9" s="3" customFormat="1" ht="12.75">
      <c r="A395" s="114"/>
      <c r="B395" s="44"/>
      <c r="H395" s="122"/>
      <c r="I395" s="77"/>
    </row>
    <row r="396" spans="1:9" s="3" customFormat="1" ht="12.75">
      <c r="A396" s="114"/>
      <c r="B396" s="44"/>
      <c r="H396" s="122"/>
      <c r="I396" s="77"/>
    </row>
    <row r="397" spans="1:9" s="3" customFormat="1" ht="12.75">
      <c r="A397" s="114"/>
      <c r="B397" s="44"/>
      <c r="H397" s="122"/>
      <c r="I397" s="77"/>
    </row>
    <row r="398" spans="1:9" s="3" customFormat="1" ht="12.75">
      <c r="A398" s="114"/>
      <c r="B398" s="44"/>
      <c r="H398" s="122"/>
      <c r="I398" s="77"/>
    </row>
    <row r="399" spans="1:9" s="3" customFormat="1" ht="12.75">
      <c r="A399" s="114"/>
      <c r="B399" s="44"/>
      <c r="H399" s="122"/>
      <c r="I399" s="77"/>
    </row>
    <row r="400" spans="1:9" s="3" customFormat="1" ht="12.75">
      <c r="A400" s="114"/>
      <c r="B400" s="44"/>
      <c r="H400" s="122"/>
      <c r="I400" s="77"/>
    </row>
    <row r="401" spans="1:9" s="3" customFormat="1" ht="12.75">
      <c r="A401" s="114"/>
      <c r="B401" s="44"/>
      <c r="H401" s="122"/>
      <c r="I401" s="77"/>
    </row>
    <row r="402" spans="1:9" s="3" customFormat="1" ht="12.75">
      <c r="A402" s="114"/>
      <c r="B402" s="44"/>
      <c r="H402" s="122"/>
      <c r="I402" s="77"/>
    </row>
    <row r="403" spans="1:9" s="3" customFormat="1" ht="12.75">
      <c r="A403" s="114"/>
      <c r="B403" s="44"/>
      <c r="H403" s="122"/>
      <c r="I403" s="77"/>
    </row>
    <row r="404" spans="1:9" s="3" customFormat="1" ht="12.75">
      <c r="A404" s="114"/>
      <c r="B404" s="44"/>
      <c r="H404" s="122"/>
      <c r="I404" s="77"/>
    </row>
    <row r="405" spans="1:9" s="3" customFormat="1" ht="12.75">
      <c r="A405" s="114"/>
      <c r="B405" s="44"/>
      <c r="H405" s="122"/>
      <c r="I405" s="77"/>
    </row>
    <row r="406" spans="1:9" s="3" customFormat="1" ht="12.75">
      <c r="A406" s="114"/>
      <c r="B406" s="44"/>
      <c r="H406" s="122"/>
      <c r="I406" s="77"/>
    </row>
    <row r="407" spans="1:9" s="3" customFormat="1" ht="12.75">
      <c r="A407" s="114"/>
      <c r="B407" s="44"/>
      <c r="H407" s="122"/>
      <c r="I407" s="77"/>
    </row>
    <row r="408" spans="1:9" s="3" customFormat="1" ht="12.75">
      <c r="A408" s="114"/>
      <c r="B408" s="44"/>
      <c r="H408" s="122"/>
      <c r="I408" s="77"/>
    </row>
    <row r="409" spans="1:9" s="3" customFormat="1" ht="12.75">
      <c r="A409" s="114"/>
      <c r="B409" s="44"/>
      <c r="H409" s="122"/>
      <c r="I409" s="77"/>
    </row>
    <row r="410" spans="1:9" s="3" customFormat="1" ht="12.75">
      <c r="A410" s="114"/>
      <c r="B410" s="44"/>
      <c r="H410" s="122"/>
      <c r="I410" s="77"/>
    </row>
    <row r="411" spans="1:9" s="3" customFormat="1" ht="12.75">
      <c r="A411" s="114"/>
      <c r="B411" s="44"/>
      <c r="H411" s="122"/>
      <c r="I411" s="77"/>
    </row>
    <row r="412" spans="1:9" s="3" customFormat="1" ht="12.75">
      <c r="A412" s="114"/>
      <c r="B412" s="44"/>
      <c r="H412" s="122"/>
      <c r="I412" s="77"/>
    </row>
    <row r="413" spans="1:9" s="3" customFormat="1" ht="12.75">
      <c r="A413" s="114"/>
      <c r="B413" s="44"/>
      <c r="H413" s="122"/>
      <c r="I413" s="77"/>
    </row>
    <row r="414" spans="1:9" s="3" customFormat="1" ht="12.75">
      <c r="A414" s="114"/>
      <c r="B414" s="44"/>
      <c r="H414" s="122"/>
      <c r="I414" s="77"/>
    </row>
    <row r="415" spans="1:9" s="3" customFormat="1" ht="12.75">
      <c r="A415" s="114"/>
      <c r="B415" s="44"/>
      <c r="H415" s="122"/>
      <c r="I415" s="77"/>
    </row>
    <row r="416" spans="1:9" s="3" customFormat="1" ht="12.75">
      <c r="A416" s="114"/>
      <c r="B416" s="44"/>
      <c r="H416" s="122"/>
      <c r="I416" s="77"/>
    </row>
    <row r="417" spans="1:9" s="3" customFormat="1" ht="12.75">
      <c r="A417" s="114"/>
      <c r="B417" s="44"/>
      <c r="H417" s="122"/>
      <c r="I417" s="77"/>
    </row>
    <row r="418" spans="1:9" s="3" customFormat="1" ht="12.75">
      <c r="A418" s="114"/>
      <c r="B418" s="44"/>
      <c r="H418" s="122"/>
      <c r="I418" s="77"/>
    </row>
    <row r="419" spans="1:9" s="3" customFormat="1" ht="12.75">
      <c r="A419" s="114"/>
      <c r="B419" s="44"/>
      <c r="H419" s="122"/>
      <c r="I419" s="77"/>
    </row>
    <row r="420" spans="1:9" s="3" customFormat="1" ht="12.75">
      <c r="A420" s="114"/>
      <c r="B420" s="44"/>
      <c r="H420" s="122"/>
      <c r="I420" s="77"/>
    </row>
    <row r="421" spans="1:9" s="3" customFormat="1" ht="12.75">
      <c r="A421" s="114"/>
      <c r="B421" s="44"/>
      <c r="H421" s="122"/>
      <c r="I421" s="77"/>
    </row>
    <row r="422" spans="1:9" s="3" customFormat="1" ht="12.75">
      <c r="A422" s="114"/>
      <c r="B422" s="44"/>
      <c r="H422" s="122"/>
      <c r="I422" s="77"/>
    </row>
    <row r="423" spans="1:9" s="3" customFormat="1" ht="12.75">
      <c r="A423" s="114"/>
      <c r="B423" s="44"/>
      <c r="H423" s="122"/>
      <c r="I423" s="77"/>
    </row>
    <row r="424" spans="1:9" s="3" customFormat="1" ht="12.75">
      <c r="A424" s="114"/>
      <c r="B424" s="44"/>
      <c r="H424" s="122"/>
      <c r="I424" s="77"/>
    </row>
    <row r="425" spans="1:9" s="3" customFormat="1" ht="12.75">
      <c r="A425" s="114"/>
      <c r="B425" s="44"/>
      <c r="H425" s="122"/>
      <c r="I425" s="77"/>
    </row>
    <row r="426" spans="1:9" s="3" customFormat="1" ht="12.75">
      <c r="A426" s="114"/>
      <c r="B426" s="44"/>
      <c r="H426" s="122"/>
      <c r="I426" s="77"/>
    </row>
    <row r="427" spans="1:9" s="3" customFormat="1" ht="12.75">
      <c r="A427" s="114"/>
      <c r="B427" s="44"/>
      <c r="H427" s="122"/>
      <c r="I427" s="77"/>
    </row>
    <row r="428" spans="1:9" s="3" customFormat="1" ht="12.75">
      <c r="A428" s="114"/>
      <c r="B428" s="44"/>
      <c r="H428" s="122"/>
      <c r="I428" s="77"/>
    </row>
    <row r="429" spans="1:9" s="3" customFormat="1" ht="12.75">
      <c r="A429" s="114"/>
      <c r="B429" s="44"/>
      <c r="H429" s="122"/>
      <c r="I429" s="77"/>
    </row>
    <row r="430" spans="1:9" s="3" customFormat="1" ht="12.75">
      <c r="A430" s="114"/>
      <c r="B430" s="44"/>
      <c r="H430" s="122"/>
      <c r="I430" s="77"/>
    </row>
    <row r="431" spans="1:9" s="3" customFormat="1" ht="12.75">
      <c r="A431" s="114"/>
      <c r="B431" s="44"/>
      <c r="H431" s="122"/>
      <c r="I431" s="77"/>
    </row>
    <row r="432" spans="1:9" s="3" customFormat="1" ht="12.75">
      <c r="A432" s="114"/>
      <c r="B432" s="44"/>
      <c r="H432" s="122"/>
      <c r="I432" s="77"/>
    </row>
    <row r="433" spans="1:9" s="3" customFormat="1" ht="12.75">
      <c r="A433" s="114"/>
      <c r="B433" s="44"/>
      <c r="H433" s="122"/>
      <c r="I433" s="77"/>
    </row>
    <row r="434" spans="1:9" s="3" customFormat="1" ht="12.75">
      <c r="A434" s="114"/>
      <c r="B434" s="44"/>
      <c r="H434" s="122"/>
      <c r="I434" s="77"/>
    </row>
    <row r="435" spans="1:9" s="3" customFormat="1" ht="12.75">
      <c r="A435" s="114"/>
      <c r="B435" s="44"/>
      <c r="H435" s="122"/>
      <c r="I435" s="77"/>
    </row>
    <row r="436" spans="1:9" s="3" customFormat="1" ht="12.75">
      <c r="A436" s="114"/>
      <c r="B436" s="44"/>
      <c r="H436" s="122"/>
      <c r="I436" s="77"/>
    </row>
    <row r="437" spans="1:9" s="3" customFormat="1" ht="12.75">
      <c r="A437" s="114"/>
      <c r="B437" s="44"/>
      <c r="H437" s="122"/>
      <c r="I437" s="77"/>
    </row>
    <row r="438" spans="1:9" s="3" customFormat="1" ht="12.75">
      <c r="A438" s="114"/>
      <c r="B438" s="44"/>
      <c r="H438" s="122"/>
      <c r="I438" s="77"/>
    </row>
    <row r="439" spans="1:9" s="3" customFormat="1" ht="12.75">
      <c r="A439" s="114"/>
      <c r="B439" s="44"/>
      <c r="H439" s="122"/>
      <c r="I439" s="77"/>
    </row>
    <row r="440" spans="1:9" s="3" customFormat="1" ht="12.75">
      <c r="A440" s="114"/>
      <c r="B440" s="44"/>
      <c r="H440" s="122"/>
      <c r="I440" s="77"/>
    </row>
    <row r="441" spans="1:9" s="3" customFormat="1" ht="12.75">
      <c r="A441" s="114"/>
      <c r="B441" s="44"/>
      <c r="H441" s="122"/>
      <c r="I441" s="77"/>
    </row>
    <row r="442" spans="1:9" s="3" customFormat="1" ht="12.75">
      <c r="A442" s="114"/>
      <c r="B442" s="44"/>
      <c r="H442" s="122"/>
      <c r="I442" s="77"/>
    </row>
    <row r="443" spans="1:9" s="3" customFormat="1" ht="12.75">
      <c r="A443" s="114"/>
      <c r="B443" s="44"/>
      <c r="H443" s="122"/>
      <c r="I443" s="77"/>
    </row>
    <row r="444" spans="1:9" s="3" customFormat="1" ht="12.75">
      <c r="A444" s="114"/>
      <c r="B444" s="44"/>
      <c r="H444" s="122"/>
      <c r="I444" s="77"/>
    </row>
    <row r="445" spans="1:9" s="3" customFormat="1" ht="12.75">
      <c r="A445" s="114"/>
      <c r="B445" s="44"/>
      <c r="H445" s="122"/>
      <c r="I445" s="77"/>
    </row>
    <row r="446" spans="1:9" s="3" customFormat="1" ht="12.75">
      <c r="A446" s="114"/>
      <c r="B446" s="44"/>
      <c r="H446" s="122"/>
      <c r="I446" s="77"/>
    </row>
    <row r="447" spans="1:9" s="3" customFormat="1" ht="12.75">
      <c r="A447" s="114"/>
      <c r="B447" s="44"/>
      <c r="H447" s="122"/>
      <c r="I447" s="77"/>
    </row>
    <row r="448" spans="2:9" ht="12.75">
      <c r="B448" s="44"/>
      <c r="C448" s="3"/>
      <c r="D448" s="3"/>
      <c r="E448" s="3"/>
      <c r="F448" s="3"/>
      <c r="G448" s="3"/>
      <c r="H448" s="122"/>
      <c r="I448" s="77"/>
    </row>
  </sheetData>
  <sheetProtection/>
  <mergeCells count="5">
    <mergeCell ref="A1:I1"/>
    <mergeCell ref="A2:I2"/>
    <mergeCell ref="A209:C209"/>
    <mergeCell ref="A3:C3"/>
    <mergeCell ref="A4:C4"/>
  </mergeCells>
  <printOptions horizontalCentered="1"/>
  <pageMargins left="0.1968503937007874" right="0.1968503937007874" top="0.6299212598425197" bottom="0.5511811023622047" header="0.31496062992125984" footer="0.31496062992125984"/>
  <pageSetup firstPageNumber="547" useFirstPageNumber="1" fitToHeight="0" horizontalDpi="600" verticalDpi="600" orientation="portrait" paperSize="9" scale="85" r:id="rId1"/>
  <headerFooter alignWithMargins="0">
    <oddFooter>&amp;C&amp;P</oddFooter>
  </headerFooter>
  <rowBreaks count="2" manualBreakCount="2">
    <brk id="142" max="9" man="1"/>
    <brk id="20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16"/>
  <sheetViews>
    <sheetView view="pageBreakPreview" zoomScaleSheetLayoutView="100" zoomScalePageLayoutView="0" workbookViewId="0" topLeftCell="A1">
      <selection activeCell="C18" sqref="C18"/>
    </sheetView>
  </sheetViews>
  <sheetFormatPr defaultColWidth="11.421875" defaultRowHeight="12.75"/>
  <cols>
    <col min="1" max="1" width="4.28125" style="162" customWidth="1"/>
    <col min="2" max="2" width="5.140625" style="224" customWidth="1"/>
    <col min="3" max="3" width="43.28125" style="70" customWidth="1"/>
    <col min="4" max="5" width="12.57421875" style="70" customWidth="1"/>
    <col min="6" max="6" width="12.7109375" style="70" customWidth="1"/>
    <col min="7" max="7" width="12.140625" style="70" customWidth="1"/>
    <col min="8" max="8" width="8.140625" style="225" customWidth="1"/>
    <col min="9" max="9" width="8.140625" style="226" customWidth="1"/>
  </cols>
  <sheetData>
    <row r="1" spans="1:9" s="3" customFormat="1" ht="28.5" customHeight="1">
      <c r="A1" s="369" t="s">
        <v>147</v>
      </c>
      <c r="B1" s="369"/>
      <c r="C1" s="369"/>
      <c r="D1" s="369"/>
      <c r="E1" s="369"/>
      <c r="F1" s="369"/>
      <c r="G1" s="369"/>
      <c r="H1" s="369"/>
      <c r="I1" s="369"/>
    </row>
    <row r="2" spans="1:9" s="3" customFormat="1" ht="28.5" customHeight="1">
      <c r="A2" s="365" t="s">
        <v>246</v>
      </c>
      <c r="B2" s="366"/>
      <c r="C2" s="366"/>
      <c r="D2" s="116" t="s">
        <v>279</v>
      </c>
      <c r="E2" s="116" t="s">
        <v>271</v>
      </c>
      <c r="F2" s="116" t="s">
        <v>286</v>
      </c>
      <c r="G2" s="116" t="s">
        <v>273</v>
      </c>
      <c r="H2" s="117" t="s">
        <v>245</v>
      </c>
      <c r="I2" s="117" t="s">
        <v>245</v>
      </c>
    </row>
    <row r="3" spans="1:9" s="3" customFormat="1" ht="12.75" customHeight="1">
      <c r="A3" s="367">
        <v>1</v>
      </c>
      <c r="B3" s="368"/>
      <c r="C3" s="368"/>
      <c r="D3" s="118">
        <v>2</v>
      </c>
      <c r="E3" s="118">
        <v>3</v>
      </c>
      <c r="F3" s="118">
        <v>4</v>
      </c>
      <c r="G3" s="118">
        <v>5</v>
      </c>
      <c r="H3" s="119" t="s">
        <v>253</v>
      </c>
      <c r="I3" s="119" t="s">
        <v>254</v>
      </c>
    </row>
    <row r="4" spans="1:9" s="3" customFormat="1" ht="15.75" customHeight="1">
      <c r="A4" s="200">
        <v>3</v>
      </c>
      <c r="B4" s="201"/>
      <c r="C4" s="202" t="s">
        <v>63</v>
      </c>
      <c r="D4" s="135">
        <f>D5+D15+D43+D54+D62</f>
        <v>1538140902</v>
      </c>
      <c r="E4" s="135">
        <f>E5+E15+E43+E54+E62</f>
        <v>1759082054</v>
      </c>
      <c r="F4" s="135">
        <f>F5+F15+F43+F54+F62</f>
        <v>1770454054</v>
      </c>
      <c r="G4" s="135">
        <f>G5+G15+G43+G54+G62</f>
        <v>1741302139</v>
      </c>
      <c r="H4" s="136">
        <f>G4/D4*100</f>
        <v>113.20823318174786</v>
      </c>
      <c r="I4" s="137">
        <f aca="true" t="shared" si="0" ref="I4:I36">G4/F4*100</f>
        <v>98.3534215454992</v>
      </c>
    </row>
    <row r="5" spans="1:9" s="3" customFormat="1" ht="13.5" customHeight="1">
      <c r="A5" s="175">
        <v>31</v>
      </c>
      <c r="B5" s="203"/>
      <c r="C5" s="204" t="s">
        <v>64</v>
      </c>
      <c r="D5" s="135">
        <f>D6+D10+D12</f>
        <v>125935264</v>
      </c>
      <c r="E5" s="135">
        <f>E6+E10+E12</f>
        <v>137569750</v>
      </c>
      <c r="F5" s="135">
        <f>F6+F10+F12</f>
        <v>131569750</v>
      </c>
      <c r="G5" s="135">
        <f>G6+G10+G12</f>
        <v>129474192</v>
      </c>
      <c r="H5" s="136">
        <f aca="true" t="shared" si="1" ref="H5:H72">G5/D5*100</f>
        <v>102.81011679143342</v>
      </c>
      <c r="I5" s="137">
        <f t="shared" si="0"/>
        <v>98.40726458779469</v>
      </c>
    </row>
    <row r="6" spans="1:9" s="3" customFormat="1" ht="12.75">
      <c r="A6" s="175">
        <v>311</v>
      </c>
      <c r="B6" s="203"/>
      <c r="C6" s="95" t="s">
        <v>197</v>
      </c>
      <c r="D6" s="135">
        <f>SUM(D7:D9)</f>
        <v>106758110</v>
      </c>
      <c r="E6" s="135">
        <f>SUM(E7:E9)</f>
        <v>115110000</v>
      </c>
      <c r="F6" s="135">
        <f>SUM(F7:F9)</f>
        <v>110110000</v>
      </c>
      <c r="G6" s="135">
        <f>SUM(G7:G9)</f>
        <v>109274338</v>
      </c>
      <c r="H6" s="136">
        <f t="shared" si="1"/>
        <v>102.35694318679865</v>
      </c>
      <c r="I6" s="137">
        <f t="shared" si="0"/>
        <v>99.24106620652076</v>
      </c>
    </row>
    <row r="7" spans="1:9" s="3" customFormat="1" ht="12.75">
      <c r="A7" s="162"/>
      <c r="B7" s="205">
        <v>3111</v>
      </c>
      <c r="C7" s="313" t="s">
        <v>65</v>
      </c>
      <c r="D7" s="292">
        <v>104007837</v>
      </c>
      <c r="E7" s="336">
        <v>113660000</v>
      </c>
      <c r="F7" s="336">
        <v>108660000</v>
      </c>
      <c r="G7" s="83">
        <v>108374405</v>
      </c>
      <c r="H7" s="138">
        <f t="shared" si="1"/>
        <v>104.19830671029146</v>
      </c>
      <c r="I7" s="342">
        <f t="shared" si="0"/>
        <v>99.7371663905761</v>
      </c>
    </row>
    <row r="8" spans="1:9" s="3" customFormat="1" ht="12.75">
      <c r="A8" s="162"/>
      <c r="B8" s="205">
        <v>3113</v>
      </c>
      <c r="C8" s="313" t="s">
        <v>66</v>
      </c>
      <c r="D8" s="292">
        <v>2346273</v>
      </c>
      <c r="E8" s="336">
        <v>1000000</v>
      </c>
      <c r="F8" s="336">
        <v>1000000</v>
      </c>
      <c r="G8" s="83">
        <v>493783</v>
      </c>
      <c r="H8" s="138">
        <f t="shared" si="1"/>
        <v>21.04541969327525</v>
      </c>
      <c r="I8" s="342">
        <f t="shared" si="0"/>
        <v>49.3783</v>
      </c>
    </row>
    <row r="9" spans="1:9" s="3" customFormat="1" ht="12.75">
      <c r="A9" s="162"/>
      <c r="B9" s="205">
        <v>3114</v>
      </c>
      <c r="C9" s="313" t="s">
        <v>67</v>
      </c>
      <c r="D9" s="292">
        <v>404000</v>
      </c>
      <c r="E9" s="336">
        <v>450000</v>
      </c>
      <c r="F9" s="336">
        <v>450000</v>
      </c>
      <c r="G9" s="83">
        <v>406150</v>
      </c>
      <c r="H9" s="138">
        <f t="shared" si="1"/>
        <v>100.5321782178218</v>
      </c>
      <c r="I9" s="342">
        <f t="shared" si="0"/>
        <v>90.25555555555556</v>
      </c>
    </row>
    <row r="10" spans="1:9" s="3" customFormat="1" ht="12.75">
      <c r="A10" s="175">
        <v>312</v>
      </c>
      <c r="B10" s="208"/>
      <c r="C10" s="314" t="s">
        <v>68</v>
      </c>
      <c r="D10" s="135">
        <f>D11</f>
        <v>1189345</v>
      </c>
      <c r="E10" s="135">
        <f>E11</f>
        <v>2200000</v>
      </c>
      <c r="F10" s="135">
        <f>F11</f>
        <v>2200000</v>
      </c>
      <c r="G10" s="135">
        <f>G11</f>
        <v>1411125</v>
      </c>
      <c r="H10" s="136">
        <f t="shared" si="1"/>
        <v>118.64723860612354</v>
      </c>
      <c r="I10" s="137">
        <f t="shared" si="0"/>
        <v>64.14204545454545</v>
      </c>
    </row>
    <row r="11" spans="1:9" s="3" customFormat="1" ht="12.75">
      <c r="A11" s="162"/>
      <c r="B11" s="205">
        <v>3121</v>
      </c>
      <c r="C11" s="313" t="s">
        <v>68</v>
      </c>
      <c r="D11" s="292">
        <v>1189345</v>
      </c>
      <c r="E11" s="336">
        <v>2200000</v>
      </c>
      <c r="F11" s="336">
        <v>2200000</v>
      </c>
      <c r="G11" s="82">
        <v>1411125</v>
      </c>
      <c r="H11" s="138">
        <f t="shared" si="1"/>
        <v>118.64723860612354</v>
      </c>
      <c r="I11" s="342">
        <f t="shared" si="0"/>
        <v>64.14204545454545</v>
      </c>
    </row>
    <row r="12" spans="1:9" s="3" customFormat="1" ht="12.75">
      <c r="A12" s="175">
        <v>313</v>
      </c>
      <c r="B12" s="208"/>
      <c r="C12" s="314" t="s">
        <v>69</v>
      </c>
      <c r="D12" s="135">
        <f>D13+D14</f>
        <v>17987809</v>
      </c>
      <c r="E12" s="135">
        <f>E13+E14</f>
        <v>20259750</v>
      </c>
      <c r="F12" s="135">
        <f>F13+F14</f>
        <v>19259750</v>
      </c>
      <c r="G12" s="135">
        <f>G13+G14</f>
        <v>18788729</v>
      </c>
      <c r="H12" s="136">
        <f t="shared" si="1"/>
        <v>104.45257118307183</v>
      </c>
      <c r="I12" s="137">
        <f t="shared" si="0"/>
        <v>97.55437635483327</v>
      </c>
    </row>
    <row r="13" spans="1:9" s="3" customFormat="1" ht="12.75">
      <c r="A13" s="162"/>
      <c r="B13" s="205">
        <v>3132</v>
      </c>
      <c r="C13" s="313" t="s">
        <v>195</v>
      </c>
      <c r="D13" s="292">
        <v>16062020</v>
      </c>
      <c r="E13" s="336">
        <v>18175500</v>
      </c>
      <c r="F13" s="336">
        <v>17275500</v>
      </c>
      <c r="G13" s="82">
        <v>16931539</v>
      </c>
      <c r="H13" s="138">
        <f t="shared" si="1"/>
        <v>105.41350963328398</v>
      </c>
      <c r="I13" s="342">
        <f t="shared" si="0"/>
        <v>98.0089664553848</v>
      </c>
    </row>
    <row r="14" spans="1:9" s="3" customFormat="1" ht="12.75">
      <c r="A14" s="162"/>
      <c r="B14" s="205">
        <v>3133</v>
      </c>
      <c r="C14" s="313" t="s">
        <v>248</v>
      </c>
      <c r="D14" s="292">
        <v>1925789</v>
      </c>
      <c r="E14" s="336">
        <v>2084250</v>
      </c>
      <c r="F14" s="336">
        <v>1984250</v>
      </c>
      <c r="G14" s="82">
        <v>1857190</v>
      </c>
      <c r="H14" s="138">
        <f t="shared" si="1"/>
        <v>96.43787559280898</v>
      </c>
      <c r="I14" s="342">
        <f t="shared" si="0"/>
        <v>93.59657301247323</v>
      </c>
    </row>
    <row r="15" spans="1:9" s="3" customFormat="1" ht="13.5" customHeight="1">
      <c r="A15" s="209">
        <v>32</v>
      </c>
      <c r="B15" s="208"/>
      <c r="C15" s="315" t="s">
        <v>2</v>
      </c>
      <c r="D15" s="135">
        <f>D16+D20+D27+D36</f>
        <v>889024017</v>
      </c>
      <c r="E15" s="135">
        <f>E16+E20+E27+E36</f>
        <v>901095000</v>
      </c>
      <c r="F15" s="135">
        <f>F16+F20+F27+F36</f>
        <v>920067000</v>
      </c>
      <c r="G15" s="135">
        <f>G16+G20+G27+G36</f>
        <v>900828301</v>
      </c>
      <c r="H15" s="136">
        <f t="shared" si="1"/>
        <v>101.3277801020307</v>
      </c>
      <c r="I15" s="137">
        <f t="shared" si="0"/>
        <v>97.90898934534115</v>
      </c>
    </row>
    <row r="16" spans="1:9" s="3" customFormat="1" ht="12.75">
      <c r="A16" s="209">
        <v>321</v>
      </c>
      <c r="B16" s="208"/>
      <c r="C16" s="315" t="s">
        <v>6</v>
      </c>
      <c r="D16" s="135">
        <f>D17+D18+D19</f>
        <v>7396513</v>
      </c>
      <c r="E16" s="135">
        <f>E17+E18+E19</f>
        <v>9425000</v>
      </c>
      <c r="F16" s="135">
        <f>F17+F18+F19</f>
        <v>9425000</v>
      </c>
      <c r="G16" s="135">
        <f>G17+G18+G19</f>
        <v>7708320</v>
      </c>
      <c r="H16" s="136">
        <f t="shared" si="1"/>
        <v>104.21559456462795</v>
      </c>
      <c r="I16" s="137">
        <f t="shared" si="0"/>
        <v>81.78588859416446</v>
      </c>
    </row>
    <row r="17" spans="1:9" s="3" customFormat="1" ht="12.75">
      <c r="A17" s="209"/>
      <c r="B17" s="205">
        <v>3211</v>
      </c>
      <c r="C17" s="316" t="s">
        <v>70</v>
      </c>
      <c r="D17" s="292">
        <v>2396086</v>
      </c>
      <c r="E17" s="336">
        <v>2500000</v>
      </c>
      <c r="F17" s="336">
        <v>2600000</v>
      </c>
      <c r="G17" s="82">
        <v>2368060</v>
      </c>
      <c r="H17" s="138">
        <f t="shared" si="1"/>
        <v>98.83034248353356</v>
      </c>
      <c r="I17" s="342">
        <f t="shared" si="0"/>
        <v>91.07923076923076</v>
      </c>
    </row>
    <row r="18" spans="1:9" s="3" customFormat="1" ht="12.75">
      <c r="A18" s="209"/>
      <c r="B18" s="205">
        <v>3212</v>
      </c>
      <c r="C18" s="316" t="s">
        <v>71</v>
      </c>
      <c r="D18" s="292">
        <v>4210851</v>
      </c>
      <c r="E18" s="336">
        <v>5000000</v>
      </c>
      <c r="F18" s="336">
        <v>5000000</v>
      </c>
      <c r="G18" s="82">
        <v>4385188</v>
      </c>
      <c r="H18" s="138">
        <f t="shared" si="1"/>
        <v>104.14018449002351</v>
      </c>
      <c r="I18" s="342">
        <f t="shared" si="0"/>
        <v>87.70376</v>
      </c>
    </row>
    <row r="19" spans="1:9" s="3" customFormat="1" ht="12.75">
      <c r="A19" s="209"/>
      <c r="B19" s="163" t="s">
        <v>4</v>
      </c>
      <c r="C19" s="317" t="s">
        <v>5</v>
      </c>
      <c r="D19" s="292">
        <v>789576</v>
      </c>
      <c r="E19" s="336">
        <v>1925000</v>
      </c>
      <c r="F19" s="336">
        <v>1825000</v>
      </c>
      <c r="G19" s="82">
        <v>955072</v>
      </c>
      <c r="H19" s="138">
        <f t="shared" si="1"/>
        <v>120.96011023638002</v>
      </c>
      <c r="I19" s="342">
        <f t="shared" si="0"/>
        <v>52.33271232876713</v>
      </c>
    </row>
    <row r="20" spans="1:9" s="3" customFormat="1" ht="12.75">
      <c r="A20" s="209">
        <v>322</v>
      </c>
      <c r="B20" s="163"/>
      <c r="C20" s="318" t="s">
        <v>72</v>
      </c>
      <c r="D20" s="135">
        <f>SUM(D21:D26)</f>
        <v>27348758</v>
      </c>
      <c r="E20" s="135">
        <f>SUM(E21:E26)</f>
        <v>25550000</v>
      </c>
      <c r="F20" s="135">
        <f>SUM(F21:F26)</f>
        <v>24865000</v>
      </c>
      <c r="G20" s="135">
        <f>SUM(G21:G26)</f>
        <v>21109261</v>
      </c>
      <c r="H20" s="136">
        <f t="shared" si="1"/>
        <v>77.18544659322372</v>
      </c>
      <c r="I20" s="137">
        <f t="shared" si="0"/>
        <v>84.89547958978484</v>
      </c>
    </row>
    <row r="21" spans="1:9" s="3" customFormat="1" ht="12.75">
      <c r="A21" s="209"/>
      <c r="B21" s="163">
        <v>3221</v>
      </c>
      <c r="C21" s="313" t="s">
        <v>73</v>
      </c>
      <c r="D21" s="292">
        <v>3764889</v>
      </c>
      <c r="E21" s="336">
        <v>4000000</v>
      </c>
      <c r="F21" s="336">
        <v>4650000</v>
      </c>
      <c r="G21" s="82">
        <v>4320821</v>
      </c>
      <c r="H21" s="138">
        <f t="shared" si="1"/>
        <v>114.76622551156224</v>
      </c>
      <c r="I21" s="342">
        <f t="shared" si="0"/>
        <v>92.9208817204301</v>
      </c>
    </row>
    <row r="22" spans="1:9" s="3" customFormat="1" ht="12.75">
      <c r="A22" s="209"/>
      <c r="B22" s="163">
        <v>3222</v>
      </c>
      <c r="C22" s="313" t="s">
        <v>74</v>
      </c>
      <c r="D22" s="292">
        <v>422652</v>
      </c>
      <c r="E22" s="336">
        <v>700000</v>
      </c>
      <c r="F22" s="336">
        <v>600000</v>
      </c>
      <c r="G22" s="83">
        <v>620625</v>
      </c>
      <c r="H22" s="138">
        <f t="shared" si="1"/>
        <v>146.84066324068027</v>
      </c>
      <c r="I22" s="342">
        <f t="shared" si="0"/>
        <v>103.4375</v>
      </c>
    </row>
    <row r="23" spans="1:9" s="3" customFormat="1" ht="12.75">
      <c r="A23" s="209"/>
      <c r="B23" s="163">
        <v>3223</v>
      </c>
      <c r="C23" s="313" t="s">
        <v>75</v>
      </c>
      <c r="D23" s="292">
        <v>16858981</v>
      </c>
      <c r="E23" s="336">
        <v>15500000</v>
      </c>
      <c r="F23" s="336">
        <v>15200000</v>
      </c>
      <c r="G23" s="82">
        <v>13129822</v>
      </c>
      <c r="H23" s="138">
        <f t="shared" si="1"/>
        <v>77.88028232548575</v>
      </c>
      <c r="I23" s="342">
        <f t="shared" si="0"/>
        <v>86.38040789473685</v>
      </c>
    </row>
    <row r="24" spans="1:9" s="3" customFormat="1" ht="12.75">
      <c r="A24" s="209"/>
      <c r="B24" s="163">
        <v>3224</v>
      </c>
      <c r="C24" s="319" t="s">
        <v>7</v>
      </c>
      <c r="D24" s="292">
        <v>6031086</v>
      </c>
      <c r="E24" s="336">
        <v>2650000</v>
      </c>
      <c r="F24" s="336">
        <v>3115000</v>
      </c>
      <c r="G24" s="82">
        <v>2268269</v>
      </c>
      <c r="H24" s="138">
        <f t="shared" si="1"/>
        <v>37.60962785143504</v>
      </c>
      <c r="I24" s="342">
        <f t="shared" si="0"/>
        <v>72.81762439807383</v>
      </c>
    </row>
    <row r="25" spans="1:9" s="3" customFormat="1" ht="12.75">
      <c r="A25" s="162"/>
      <c r="B25" s="163" t="s">
        <v>8</v>
      </c>
      <c r="C25" s="319" t="s">
        <v>9</v>
      </c>
      <c r="D25" s="297">
        <v>237559</v>
      </c>
      <c r="E25" s="336">
        <v>1650000</v>
      </c>
      <c r="F25" s="337">
        <v>250000</v>
      </c>
      <c r="G25" s="161">
        <v>167169</v>
      </c>
      <c r="H25" s="138">
        <f t="shared" si="1"/>
        <v>70.3694661115765</v>
      </c>
      <c r="I25" s="345">
        <f t="shared" si="0"/>
        <v>66.86760000000001</v>
      </c>
    </row>
    <row r="26" spans="1:9" s="144" customFormat="1" ht="12.75">
      <c r="A26" s="162"/>
      <c r="B26" s="163">
        <v>3227</v>
      </c>
      <c r="C26" s="319" t="s">
        <v>257</v>
      </c>
      <c r="D26" s="297">
        <v>33591</v>
      </c>
      <c r="E26" s="336">
        <v>1050000</v>
      </c>
      <c r="F26" s="337">
        <v>1050000</v>
      </c>
      <c r="G26" s="83">
        <v>602555</v>
      </c>
      <c r="H26" s="138">
        <f t="shared" si="1"/>
        <v>1793.7989342383376</v>
      </c>
      <c r="I26" s="345">
        <f t="shared" si="0"/>
        <v>57.38619047619048</v>
      </c>
    </row>
    <row r="27" spans="1:9" s="3" customFormat="1" ht="12.75">
      <c r="A27" s="209">
        <v>323</v>
      </c>
      <c r="B27" s="211"/>
      <c r="C27" s="318" t="s">
        <v>10</v>
      </c>
      <c r="D27" s="135">
        <f>SUM(D28:D35)</f>
        <v>848218832</v>
      </c>
      <c r="E27" s="135">
        <f>SUM(E28:E35)</f>
        <v>856415000</v>
      </c>
      <c r="F27" s="135">
        <f>SUM(F28:F35)</f>
        <v>876222000</v>
      </c>
      <c r="G27" s="135">
        <f>SUM(G28:G35)</f>
        <v>864871918</v>
      </c>
      <c r="H27" s="136">
        <f t="shared" si="1"/>
        <v>101.96330066861803</v>
      </c>
      <c r="I27" s="137">
        <f t="shared" si="0"/>
        <v>98.70465681071691</v>
      </c>
    </row>
    <row r="28" spans="1:9" s="3" customFormat="1" ht="12.75">
      <c r="A28" s="209"/>
      <c r="B28" s="173">
        <v>3231</v>
      </c>
      <c r="C28" s="313" t="s">
        <v>76</v>
      </c>
      <c r="D28" s="292">
        <v>14541138</v>
      </c>
      <c r="E28" s="336">
        <v>15180000</v>
      </c>
      <c r="F28" s="336">
        <v>15480000</v>
      </c>
      <c r="G28" s="82">
        <v>14852629</v>
      </c>
      <c r="H28" s="138">
        <f t="shared" si="1"/>
        <v>102.14213633073285</v>
      </c>
      <c r="I28" s="342">
        <f t="shared" si="0"/>
        <v>95.9472157622739</v>
      </c>
    </row>
    <row r="29" spans="1:9" s="3" customFormat="1" ht="12.75">
      <c r="A29" s="209"/>
      <c r="B29" s="173">
        <v>3232</v>
      </c>
      <c r="C29" s="313" t="s">
        <v>11</v>
      </c>
      <c r="D29" s="292">
        <v>709355113</v>
      </c>
      <c r="E29" s="336">
        <v>704600000</v>
      </c>
      <c r="F29" s="336">
        <v>714014500</v>
      </c>
      <c r="G29" s="82">
        <v>703827342</v>
      </c>
      <c r="H29" s="138">
        <f t="shared" si="1"/>
        <v>99.22073290250606</v>
      </c>
      <c r="I29" s="342">
        <f t="shared" si="0"/>
        <v>98.57325614535839</v>
      </c>
    </row>
    <row r="30" spans="1:9" s="3" customFormat="1" ht="12.75">
      <c r="A30" s="162"/>
      <c r="B30" s="173">
        <v>3233</v>
      </c>
      <c r="C30" s="316" t="s">
        <v>77</v>
      </c>
      <c r="D30" s="292">
        <v>418629</v>
      </c>
      <c r="E30" s="336">
        <v>700000</v>
      </c>
      <c r="F30" s="336">
        <v>700000</v>
      </c>
      <c r="G30" s="82">
        <v>360049</v>
      </c>
      <c r="H30" s="138">
        <f t="shared" si="1"/>
        <v>86.0067028323408</v>
      </c>
      <c r="I30" s="342">
        <f t="shared" si="0"/>
        <v>51.43557142857142</v>
      </c>
    </row>
    <row r="31" spans="1:9" s="3" customFormat="1" ht="12.75">
      <c r="A31" s="162"/>
      <c r="B31" s="173">
        <v>3234</v>
      </c>
      <c r="C31" s="316" t="s">
        <v>78</v>
      </c>
      <c r="D31" s="292">
        <v>2304874</v>
      </c>
      <c r="E31" s="336">
        <v>2695000</v>
      </c>
      <c r="F31" s="336">
        <v>2745000</v>
      </c>
      <c r="G31" s="82">
        <v>2298193</v>
      </c>
      <c r="H31" s="138">
        <f t="shared" si="1"/>
        <v>99.71013599875742</v>
      </c>
      <c r="I31" s="342">
        <f t="shared" si="0"/>
        <v>83.72287795992715</v>
      </c>
    </row>
    <row r="32" spans="1:9" s="3" customFormat="1" ht="12.75">
      <c r="A32" s="162"/>
      <c r="B32" s="173">
        <v>3235</v>
      </c>
      <c r="C32" s="316" t="s">
        <v>79</v>
      </c>
      <c r="D32" s="292">
        <v>4301536</v>
      </c>
      <c r="E32" s="336">
        <v>5500000</v>
      </c>
      <c r="F32" s="336">
        <v>5840000</v>
      </c>
      <c r="G32" s="82">
        <v>5836451</v>
      </c>
      <c r="H32" s="138">
        <f t="shared" si="1"/>
        <v>135.68295139224688</v>
      </c>
      <c r="I32" s="342">
        <f t="shared" si="0"/>
        <v>99.93922945205479</v>
      </c>
    </row>
    <row r="33" spans="1:9" s="3" customFormat="1" ht="12.75">
      <c r="A33" s="162"/>
      <c r="B33" s="173">
        <v>3236</v>
      </c>
      <c r="C33" s="316" t="s">
        <v>281</v>
      </c>
      <c r="D33" s="292">
        <v>559395</v>
      </c>
      <c r="E33" s="336">
        <v>750000</v>
      </c>
      <c r="F33" s="336">
        <v>650000</v>
      </c>
      <c r="G33" s="82">
        <v>345045</v>
      </c>
      <c r="H33" s="138">
        <f t="shared" si="1"/>
        <v>61.681816962968924</v>
      </c>
      <c r="I33" s="342">
        <f t="shared" si="0"/>
        <v>53.08384615384616</v>
      </c>
    </row>
    <row r="34" spans="1:9" s="3" customFormat="1" ht="12.75">
      <c r="A34" s="162"/>
      <c r="B34" s="173">
        <v>3237</v>
      </c>
      <c r="C34" s="319" t="s">
        <v>12</v>
      </c>
      <c r="D34" s="292">
        <v>70922372</v>
      </c>
      <c r="E34" s="336">
        <v>76020000</v>
      </c>
      <c r="F34" s="336">
        <v>85580000</v>
      </c>
      <c r="G34" s="82">
        <v>87708867</v>
      </c>
      <c r="H34" s="138">
        <f t="shared" si="1"/>
        <v>123.66882906849195</v>
      </c>
      <c r="I34" s="342">
        <f t="shared" si="0"/>
        <v>102.48757536807665</v>
      </c>
    </row>
    <row r="35" spans="1:9" s="3" customFormat="1" ht="13.5" customHeight="1">
      <c r="A35" s="162"/>
      <c r="B35" s="173">
        <v>3239</v>
      </c>
      <c r="C35" s="319" t="s">
        <v>80</v>
      </c>
      <c r="D35" s="292">
        <v>45815775</v>
      </c>
      <c r="E35" s="336">
        <v>50970000</v>
      </c>
      <c r="F35" s="336">
        <v>51212500</v>
      </c>
      <c r="G35" s="82">
        <v>49643342</v>
      </c>
      <c r="H35" s="138">
        <f t="shared" si="1"/>
        <v>108.35425571214282</v>
      </c>
      <c r="I35" s="207">
        <f t="shared" si="0"/>
        <v>96.93598633146205</v>
      </c>
    </row>
    <row r="36" spans="1:9" s="3" customFormat="1" ht="13.5" customHeight="1">
      <c r="A36" s="175">
        <v>329</v>
      </c>
      <c r="B36" s="173"/>
      <c r="C36" s="320" t="s">
        <v>82</v>
      </c>
      <c r="D36" s="135">
        <f>SUM(D37:D42)</f>
        <v>6059914</v>
      </c>
      <c r="E36" s="135">
        <f>SUM(E37:E42)</f>
        <v>9705000</v>
      </c>
      <c r="F36" s="135">
        <f>SUM(F37:F42)</f>
        <v>9555000</v>
      </c>
      <c r="G36" s="135">
        <f>SUM(G37:G42)</f>
        <v>7138802</v>
      </c>
      <c r="H36" s="136">
        <f t="shared" si="1"/>
        <v>117.80368500279046</v>
      </c>
      <c r="I36" s="137">
        <f t="shared" si="0"/>
        <v>74.71273678702251</v>
      </c>
    </row>
    <row r="37" spans="1:9" s="3" customFormat="1" ht="25.5">
      <c r="A37" s="162"/>
      <c r="B37" s="173">
        <v>3291</v>
      </c>
      <c r="C37" s="321" t="s">
        <v>149</v>
      </c>
      <c r="D37" s="292">
        <v>218843</v>
      </c>
      <c r="E37" s="336">
        <v>300000</v>
      </c>
      <c r="F37" s="338">
        <v>300000</v>
      </c>
      <c r="G37" s="83">
        <v>234642</v>
      </c>
      <c r="H37" s="138">
        <f t="shared" si="1"/>
        <v>107.21933075309697</v>
      </c>
      <c r="I37" s="342">
        <f aca="true" t="shared" si="2" ref="I37:I58">G37/F37*100</f>
        <v>78.214</v>
      </c>
    </row>
    <row r="38" spans="1:9" s="3" customFormat="1" ht="13.5" customHeight="1">
      <c r="A38" s="162"/>
      <c r="B38" s="173">
        <v>3292</v>
      </c>
      <c r="C38" s="322" t="s">
        <v>83</v>
      </c>
      <c r="D38" s="292">
        <v>1482756</v>
      </c>
      <c r="E38" s="336">
        <v>2100000</v>
      </c>
      <c r="F38" s="338">
        <v>1800000</v>
      </c>
      <c r="G38" s="82">
        <v>1623294</v>
      </c>
      <c r="H38" s="138">
        <f t="shared" si="1"/>
        <v>109.47816093814491</v>
      </c>
      <c r="I38" s="342">
        <f t="shared" si="2"/>
        <v>90.183</v>
      </c>
    </row>
    <row r="39" spans="1:9" s="3" customFormat="1" ht="13.5" customHeight="1">
      <c r="A39" s="162"/>
      <c r="B39" s="173">
        <v>3293</v>
      </c>
      <c r="C39" s="322" t="s">
        <v>84</v>
      </c>
      <c r="D39" s="292">
        <v>526064</v>
      </c>
      <c r="E39" s="336">
        <v>700000</v>
      </c>
      <c r="F39" s="338">
        <v>700000</v>
      </c>
      <c r="G39" s="83">
        <v>559056</v>
      </c>
      <c r="H39" s="138">
        <f t="shared" si="1"/>
        <v>106.27148027616411</v>
      </c>
      <c r="I39" s="342">
        <f t="shared" si="2"/>
        <v>79.86514285714286</v>
      </c>
    </row>
    <row r="40" spans="1:9" s="3" customFormat="1" ht="13.5" customHeight="1">
      <c r="A40" s="162"/>
      <c r="B40" s="173">
        <v>3294</v>
      </c>
      <c r="C40" s="322" t="s">
        <v>282</v>
      </c>
      <c r="D40" s="292">
        <v>271207</v>
      </c>
      <c r="E40" s="336">
        <v>350000</v>
      </c>
      <c r="F40" s="338">
        <v>350000</v>
      </c>
      <c r="G40" s="82">
        <v>270566</v>
      </c>
      <c r="H40" s="138">
        <f t="shared" si="1"/>
        <v>99.76364916834743</v>
      </c>
      <c r="I40" s="342">
        <f t="shared" si="2"/>
        <v>77.30457142857144</v>
      </c>
    </row>
    <row r="41" spans="1:9" s="3" customFormat="1" ht="13.5" customHeight="1">
      <c r="A41" s="162"/>
      <c r="B41" s="173">
        <v>3295</v>
      </c>
      <c r="C41" s="322" t="s">
        <v>198</v>
      </c>
      <c r="D41" s="292">
        <v>1873235</v>
      </c>
      <c r="E41" s="336">
        <v>2343000</v>
      </c>
      <c r="F41" s="338">
        <v>2643000</v>
      </c>
      <c r="G41" s="82">
        <v>2097450</v>
      </c>
      <c r="H41" s="138">
        <f t="shared" si="1"/>
        <v>111.96940052903133</v>
      </c>
      <c r="I41" s="342">
        <f t="shared" si="2"/>
        <v>79.35868331441543</v>
      </c>
    </row>
    <row r="42" spans="1:9" s="3" customFormat="1" ht="13.5" customHeight="1">
      <c r="A42" s="162"/>
      <c r="B42" s="173">
        <v>3299</v>
      </c>
      <c r="C42" s="313" t="s">
        <v>82</v>
      </c>
      <c r="D42" s="292">
        <v>1687809</v>
      </c>
      <c r="E42" s="336">
        <v>3912000</v>
      </c>
      <c r="F42" s="338">
        <v>3762000</v>
      </c>
      <c r="G42" s="82">
        <v>2353794</v>
      </c>
      <c r="H42" s="138">
        <f t="shared" si="1"/>
        <v>139.45855247839063</v>
      </c>
      <c r="I42" s="342">
        <f t="shared" si="2"/>
        <v>62.56762360446571</v>
      </c>
    </row>
    <row r="43" spans="1:9" s="3" customFormat="1" ht="13.5" customHeight="1">
      <c r="A43" s="209">
        <v>34</v>
      </c>
      <c r="B43" s="211"/>
      <c r="C43" s="315" t="s">
        <v>15</v>
      </c>
      <c r="D43" s="135">
        <f>D44+D50</f>
        <v>88359841</v>
      </c>
      <c r="E43" s="135">
        <f>E44+E50</f>
        <v>78385250</v>
      </c>
      <c r="F43" s="135">
        <f>F44+F50</f>
        <v>78385250</v>
      </c>
      <c r="G43" s="135">
        <f>G44+G50</f>
        <v>76620600</v>
      </c>
      <c r="H43" s="136">
        <f t="shared" si="1"/>
        <v>86.7142800766244</v>
      </c>
      <c r="I43" s="137">
        <f t="shared" si="2"/>
        <v>97.7487473727519</v>
      </c>
    </row>
    <row r="44" spans="1:9" s="3" customFormat="1" ht="13.5" customHeight="1">
      <c r="A44" s="209">
        <v>342</v>
      </c>
      <c r="B44" s="211"/>
      <c r="C44" s="318" t="s">
        <v>220</v>
      </c>
      <c r="D44" s="135">
        <f>D45+D46+D49</f>
        <v>87186697</v>
      </c>
      <c r="E44" s="135">
        <f>E45+E46+E49</f>
        <v>77000000</v>
      </c>
      <c r="F44" s="135">
        <f>F45+F46+F49</f>
        <v>77000000</v>
      </c>
      <c r="G44" s="135">
        <f>G45+G46+G49</f>
        <v>75486068</v>
      </c>
      <c r="H44" s="136">
        <f t="shared" si="1"/>
        <v>86.57980012707672</v>
      </c>
      <c r="I44" s="137">
        <f t="shared" si="2"/>
        <v>98.03385454545455</v>
      </c>
    </row>
    <row r="45" spans="1:9" s="3" customFormat="1" ht="24" customHeight="1">
      <c r="A45" s="209"/>
      <c r="B45" s="163" t="s">
        <v>14</v>
      </c>
      <c r="C45" s="323" t="s">
        <v>221</v>
      </c>
      <c r="D45" s="292">
        <v>7943132</v>
      </c>
      <c r="E45" s="336">
        <v>7740000</v>
      </c>
      <c r="F45" s="336">
        <v>7740000</v>
      </c>
      <c r="G45" s="82">
        <v>7739040</v>
      </c>
      <c r="H45" s="138">
        <f t="shared" si="1"/>
        <v>97.43058531571678</v>
      </c>
      <c r="I45" s="342">
        <f t="shared" si="2"/>
        <v>99.98759689922481</v>
      </c>
    </row>
    <row r="46" spans="1:9" s="3" customFormat="1" ht="24" customHeight="1">
      <c r="A46" s="162"/>
      <c r="B46" s="163" t="s">
        <v>81</v>
      </c>
      <c r="C46" s="323" t="s">
        <v>202</v>
      </c>
      <c r="D46" s="82">
        <f>D47+D48</f>
        <v>68034215</v>
      </c>
      <c r="E46" s="338">
        <f>E47+E48</f>
        <v>54460000</v>
      </c>
      <c r="F46" s="338">
        <f>F47+F48</f>
        <v>54460000</v>
      </c>
      <c r="G46" s="82">
        <f>G47+G48</f>
        <v>53457213</v>
      </c>
      <c r="H46" s="138">
        <f t="shared" si="1"/>
        <v>78.57401309032521</v>
      </c>
      <c r="I46" s="342">
        <f t="shared" si="2"/>
        <v>98.15867242012486</v>
      </c>
    </row>
    <row r="47" spans="1:9" s="3" customFormat="1" ht="13.5" customHeight="1">
      <c r="A47" s="162"/>
      <c r="B47" s="163"/>
      <c r="C47" s="321" t="s">
        <v>85</v>
      </c>
      <c r="D47" s="292">
        <v>67886534</v>
      </c>
      <c r="E47" s="336">
        <v>54460000</v>
      </c>
      <c r="F47" s="336">
        <v>54460000</v>
      </c>
      <c r="G47" s="82">
        <v>53457213</v>
      </c>
      <c r="H47" s="138">
        <f t="shared" si="1"/>
        <v>78.74494373213987</v>
      </c>
      <c r="I47" s="342">
        <f t="shared" si="2"/>
        <v>98.15867242012486</v>
      </c>
    </row>
    <row r="48" spans="1:9" s="3" customFormat="1" ht="13.5" customHeight="1">
      <c r="A48" s="162"/>
      <c r="B48" s="163"/>
      <c r="C48" s="321" t="s">
        <v>264</v>
      </c>
      <c r="D48" s="292">
        <v>147681</v>
      </c>
      <c r="E48" s="338">
        <v>0</v>
      </c>
      <c r="F48" s="338">
        <v>0</v>
      </c>
      <c r="G48" s="82">
        <v>0</v>
      </c>
      <c r="H48" s="138">
        <v>0</v>
      </c>
      <c r="I48" s="342">
        <v>0</v>
      </c>
    </row>
    <row r="49" spans="1:9" s="144" customFormat="1" ht="14.25" customHeight="1">
      <c r="A49" s="162"/>
      <c r="B49" s="163">
        <v>3428</v>
      </c>
      <c r="C49" s="321" t="s">
        <v>232</v>
      </c>
      <c r="D49" s="292">
        <v>11209350</v>
      </c>
      <c r="E49" s="336">
        <v>14800000</v>
      </c>
      <c r="F49" s="336">
        <v>14800000</v>
      </c>
      <c r="G49" s="82">
        <v>14289815</v>
      </c>
      <c r="H49" s="138">
        <f t="shared" si="1"/>
        <v>127.48120988282103</v>
      </c>
      <c r="I49" s="342">
        <f t="shared" si="2"/>
        <v>96.55280405405405</v>
      </c>
    </row>
    <row r="50" spans="1:9" s="3" customFormat="1" ht="13.5" customHeight="1">
      <c r="A50" s="175">
        <v>343</v>
      </c>
      <c r="B50" s="173"/>
      <c r="C50" s="320" t="s">
        <v>96</v>
      </c>
      <c r="D50" s="135">
        <f>SUM(D51:D53)</f>
        <v>1173144</v>
      </c>
      <c r="E50" s="135">
        <f>SUM(E51:E53)</f>
        <v>1385250</v>
      </c>
      <c r="F50" s="135">
        <f>SUM(F51:F53)</f>
        <v>1385250</v>
      </c>
      <c r="G50" s="135">
        <f>SUM(G51:G53)</f>
        <v>1134532</v>
      </c>
      <c r="H50" s="136">
        <f t="shared" si="1"/>
        <v>96.70867344503318</v>
      </c>
      <c r="I50" s="137">
        <f t="shared" si="2"/>
        <v>81.90088431691031</v>
      </c>
    </row>
    <row r="51" spans="1:9" s="3" customFormat="1" ht="13.5" customHeight="1">
      <c r="A51" s="162"/>
      <c r="B51" s="177">
        <v>3431</v>
      </c>
      <c r="C51" s="321" t="s">
        <v>97</v>
      </c>
      <c r="D51" s="292">
        <v>1164765</v>
      </c>
      <c r="E51" s="336">
        <v>1325250</v>
      </c>
      <c r="F51" s="338">
        <v>1330250</v>
      </c>
      <c r="G51" s="82">
        <v>1130595</v>
      </c>
      <c r="H51" s="138">
        <f t="shared" si="1"/>
        <v>97.06636102561461</v>
      </c>
      <c r="I51" s="342">
        <f t="shared" si="2"/>
        <v>84.99116707385829</v>
      </c>
    </row>
    <row r="52" spans="1:9" s="3" customFormat="1" ht="13.5" customHeight="1">
      <c r="A52" s="162"/>
      <c r="B52" s="162">
        <v>3432</v>
      </c>
      <c r="C52" s="321" t="s">
        <v>267</v>
      </c>
      <c r="D52" s="292">
        <v>5032</v>
      </c>
      <c r="E52" s="338">
        <v>0</v>
      </c>
      <c r="F52" s="338">
        <v>0</v>
      </c>
      <c r="G52" s="82">
        <v>0</v>
      </c>
      <c r="H52" s="138">
        <v>0</v>
      </c>
      <c r="I52" s="342">
        <v>0</v>
      </c>
    </row>
    <row r="53" spans="1:9" s="3" customFormat="1" ht="13.5" customHeight="1">
      <c r="A53" s="162"/>
      <c r="B53" s="177">
        <v>3433</v>
      </c>
      <c r="C53" s="321" t="s">
        <v>98</v>
      </c>
      <c r="D53" s="292">
        <v>3347</v>
      </c>
      <c r="E53" s="338">
        <v>60000</v>
      </c>
      <c r="F53" s="338">
        <v>55000</v>
      </c>
      <c r="G53" s="82">
        <v>3937</v>
      </c>
      <c r="H53" s="138">
        <f t="shared" si="1"/>
        <v>117.62772632207947</v>
      </c>
      <c r="I53" s="342">
        <f t="shared" si="2"/>
        <v>7.158181818181817</v>
      </c>
    </row>
    <row r="54" spans="1:9" s="3" customFormat="1" ht="13.5" customHeight="1">
      <c r="A54" s="209">
        <v>36</v>
      </c>
      <c r="B54" s="212"/>
      <c r="C54" s="158" t="s">
        <v>86</v>
      </c>
      <c r="D54" s="135">
        <f>D55</f>
        <v>41857690</v>
      </c>
      <c r="E54" s="135">
        <f>E55</f>
        <v>39073000</v>
      </c>
      <c r="F54" s="135">
        <f>F55</f>
        <v>39073000</v>
      </c>
      <c r="G54" s="135">
        <f>G55</f>
        <v>38854742</v>
      </c>
      <c r="H54" s="136">
        <f t="shared" si="1"/>
        <v>92.82581528029856</v>
      </c>
      <c r="I54" s="137">
        <f t="shared" si="2"/>
        <v>99.44140966908095</v>
      </c>
    </row>
    <row r="55" spans="1:9" s="144" customFormat="1" ht="13.5" customHeight="1">
      <c r="A55" s="209">
        <v>363</v>
      </c>
      <c r="B55" s="212"/>
      <c r="C55" s="324" t="s">
        <v>222</v>
      </c>
      <c r="D55" s="135">
        <f>D56+D59</f>
        <v>41857690</v>
      </c>
      <c r="E55" s="135">
        <f>E56+E59</f>
        <v>39073000</v>
      </c>
      <c r="F55" s="135">
        <f>F56+F59</f>
        <v>39073000</v>
      </c>
      <c r="G55" s="135">
        <f>G56+G59</f>
        <v>38854742</v>
      </c>
      <c r="H55" s="136">
        <f t="shared" si="1"/>
        <v>92.82581528029856</v>
      </c>
      <c r="I55" s="137">
        <f t="shared" si="2"/>
        <v>99.44140966908095</v>
      </c>
    </row>
    <row r="56" spans="1:9" s="144" customFormat="1" ht="13.5" customHeight="1">
      <c r="A56" s="162"/>
      <c r="B56" s="163">
        <v>3631</v>
      </c>
      <c r="C56" s="322" t="s">
        <v>265</v>
      </c>
      <c r="D56" s="82">
        <f>D57+D58</f>
        <v>421428</v>
      </c>
      <c r="E56" s="338">
        <f>E57+E58</f>
        <v>1250000</v>
      </c>
      <c r="F56" s="338">
        <f>F57+F58</f>
        <v>1250000</v>
      </c>
      <c r="G56" s="82">
        <v>1069789</v>
      </c>
      <c r="H56" s="140">
        <f t="shared" si="1"/>
        <v>253.848581489602</v>
      </c>
      <c r="I56" s="346">
        <f t="shared" si="2"/>
        <v>85.58312000000001</v>
      </c>
    </row>
    <row r="57" spans="1:9" s="144" customFormat="1" ht="13.5" customHeight="1" hidden="1">
      <c r="A57" s="162"/>
      <c r="B57" s="163"/>
      <c r="C57" s="322" t="s">
        <v>266</v>
      </c>
      <c r="D57" s="82">
        <v>0</v>
      </c>
      <c r="E57" s="338">
        <v>0</v>
      </c>
      <c r="F57" s="338">
        <v>0</v>
      </c>
      <c r="G57" s="82">
        <v>0</v>
      </c>
      <c r="H57" s="140" t="e">
        <f t="shared" si="1"/>
        <v>#DIV/0!</v>
      </c>
      <c r="I57" s="346" t="e">
        <f t="shared" si="2"/>
        <v>#DIV/0!</v>
      </c>
    </row>
    <row r="58" spans="1:9" s="3" customFormat="1" ht="13.5" customHeight="1" hidden="1">
      <c r="A58" s="162"/>
      <c r="B58" s="163"/>
      <c r="C58" s="322" t="s">
        <v>258</v>
      </c>
      <c r="D58" s="292">
        <v>421428</v>
      </c>
      <c r="E58" s="336">
        <v>1250000</v>
      </c>
      <c r="F58" s="336">
        <v>1250000</v>
      </c>
      <c r="G58" s="82">
        <v>0</v>
      </c>
      <c r="H58" s="140">
        <v>0</v>
      </c>
      <c r="I58" s="346">
        <f t="shared" si="2"/>
        <v>0</v>
      </c>
    </row>
    <row r="59" spans="1:9" s="144" customFormat="1" ht="14.25" customHeight="1">
      <c r="A59" s="162"/>
      <c r="B59" s="163" t="s">
        <v>16</v>
      </c>
      <c r="C59" s="319" t="s">
        <v>209</v>
      </c>
      <c r="D59" s="82">
        <f>D60+D61</f>
        <v>41436262</v>
      </c>
      <c r="E59" s="338">
        <f>E61+E60</f>
        <v>37823000</v>
      </c>
      <c r="F59" s="338">
        <f>F61+F60</f>
        <v>37823000</v>
      </c>
      <c r="G59" s="82">
        <f>G60+G61</f>
        <v>37784953</v>
      </c>
      <c r="H59" s="138">
        <f t="shared" si="1"/>
        <v>91.18813130392891</v>
      </c>
      <c r="I59" s="346">
        <f>G59/F59*100</f>
        <v>99.89940776776037</v>
      </c>
    </row>
    <row r="60" spans="1:9" s="3" customFormat="1" ht="13.5" customHeight="1">
      <c r="A60" s="162"/>
      <c r="B60" s="163"/>
      <c r="C60" s="322" t="s">
        <v>268</v>
      </c>
      <c r="D60" s="292">
        <v>1000000</v>
      </c>
      <c r="E60" s="338">
        <v>0</v>
      </c>
      <c r="F60" s="338">
        <v>0</v>
      </c>
      <c r="G60" s="82">
        <v>0</v>
      </c>
      <c r="H60" s="138">
        <v>0</v>
      </c>
      <c r="I60" s="346">
        <v>0</v>
      </c>
    </row>
    <row r="61" spans="1:9" s="3" customFormat="1" ht="13.5" customHeight="1">
      <c r="A61" s="162"/>
      <c r="B61" s="211"/>
      <c r="C61" s="321" t="s">
        <v>156</v>
      </c>
      <c r="D61" s="292">
        <v>40436262</v>
      </c>
      <c r="E61" s="336">
        <v>37823000</v>
      </c>
      <c r="F61" s="336">
        <v>37823000</v>
      </c>
      <c r="G61" s="312">
        <v>37784953</v>
      </c>
      <c r="H61" s="138">
        <f t="shared" si="1"/>
        <v>93.44323914015592</v>
      </c>
      <c r="I61" s="346">
        <f aca="true" t="shared" si="3" ref="I61:I66">G61/F61*100</f>
        <v>99.89940776776037</v>
      </c>
    </row>
    <row r="62" spans="1:9" s="3" customFormat="1" ht="13.5" customHeight="1">
      <c r="A62" s="175">
        <v>38</v>
      </c>
      <c r="B62" s="211"/>
      <c r="C62" s="325" t="s">
        <v>87</v>
      </c>
      <c r="D62" s="135">
        <f>D63+D65+D68</f>
        <v>392964090</v>
      </c>
      <c r="E62" s="135">
        <f>E63+E65+E68</f>
        <v>602959054</v>
      </c>
      <c r="F62" s="135">
        <f>F63+F65+F68</f>
        <v>601359054</v>
      </c>
      <c r="G62" s="135">
        <f>G63+G65+G68</f>
        <v>595524304</v>
      </c>
      <c r="H62" s="136">
        <f t="shared" si="1"/>
        <v>151.54674922077484</v>
      </c>
      <c r="I62" s="137">
        <f t="shared" si="3"/>
        <v>99.02973939426212</v>
      </c>
    </row>
    <row r="63" spans="1:9" s="3" customFormat="1" ht="13.5" customHeight="1">
      <c r="A63" s="175">
        <v>381</v>
      </c>
      <c r="B63" s="211"/>
      <c r="C63" s="325" t="s">
        <v>56</v>
      </c>
      <c r="D63" s="135">
        <f>D64</f>
        <v>355464</v>
      </c>
      <c r="E63" s="135">
        <f>E64</f>
        <v>1700000</v>
      </c>
      <c r="F63" s="135">
        <f>F64</f>
        <v>1700000</v>
      </c>
      <c r="G63" s="135">
        <f>G64</f>
        <v>611591</v>
      </c>
      <c r="H63" s="136">
        <f t="shared" si="1"/>
        <v>172.05427272522675</v>
      </c>
      <c r="I63" s="137">
        <f t="shared" si="3"/>
        <v>35.97594117647059</v>
      </c>
    </row>
    <row r="64" spans="1:9" s="3" customFormat="1" ht="13.5" customHeight="1">
      <c r="A64" s="162"/>
      <c r="B64" s="205">
        <v>3811</v>
      </c>
      <c r="C64" s="316" t="s">
        <v>17</v>
      </c>
      <c r="D64" s="292">
        <v>355464</v>
      </c>
      <c r="E64" s="336">
        <v>1700000</v>
      </c>
      <c r="F64" s="336">
        <v>1700000</v>
      </c>
      <c r="G64" s="82">
        <v>611591</v>
      </c>
      <c r="H64" s="138">
        <f t="shared" si="1"/>
        <v>172.05427272522675</v>
      </c>
      <c r="I64" s="342">
        <f t="shared" si="3"/>
        <v>35.97594117647059</v>
      </c>
    </row>
    <row r="65" spans="1:9" s="3" customFormat="1" ht="13.5" customHeight="1">
      <c r="A65" s="175">
        <v>383</v>
      </c>
      <c r="B65" s="211"/>
      <c r="C65" s="325" t="s">
        <v>88</v>
      </c>
      <c r="D65" s="135">
        <f>D66+D67</f>
        <v>207756</v>
      </c>
      <c r="E65" s="135">
        <f>E66+E67</f>
        <v>2000000</v>
      </c>
      <c r="F65" s="135">
        <f>F66+F67</f>
        <v>2000000</v>
      </c>
      <c r="G65" s="135">
        <f>G66+G67</f>
        <v>559439</v>
      </c>
      <c r="H65" s="130">
        <f t="shared" si="1"/>
        <v>269.27694025683974</v>
      </c>
      <c r="I65" s="137">
        <f t="shared" si="3"/>
        <v>27.97195</v>
      </c>
    </row>
    <row r="66" spans="1:9" s="144" customFormat="1" ht="13.5" customHeight="1">
      <c r="A66" s="162"/>
      <c r="B66" s="205">
        <v>3831</v>
      </c>
      <c r="C66" s="316" t="s">
        <v>89</v>
      </c>
      <c r="D66" s="292">
        <v>197756</v>
      </c>
      <c r="E66" s="336">
        <v>2000000</v>
      </c>
      <c r="F66" s="338">
        <v>2000000</v>
      </c>
      <c r="G66" s="82">
        <v>559439</v>
      </c>
      <c r="H66" s="138">
        <f t="shared" si="1"/>
        <v>282.8935658083699</v>
      </c>
      <c r="I66" s="342">
        <f t="shared" si="3"/>
        <v>27.97195</v>
      </c>
    </row>
    <row r="67" spans="1:9" s="3" customFormat="1" ht="13.5" customHeight="1">
      <c r="A67" s="162"/>
      <c r="B67" s="173">
        <v>3834</v>
      </c>
      <c r="C67" s="317" t="s">
        <v>259</v>
      </c>
      <c r="D67" s="292">
        <v>10000</v>
      </c>
      <c r="E67" s="338">
        <v>0</v>
      </c>
      <c r="F67" s="338">
        <v>0</v>
      </c>
      <c r="G67" s="82">
        <v>0</v>
      </c>
      <c r="H67" s="138">
        <v>0</v>
      </c>
      <c r="I67" s="342">
        <v>0</v>
      </c>
    </row>
    <row r="68" spans="1:9" s="3" customFormat="1" ht="13.5">
      <c r="A68" s="175">
        <v>386</v>
      </c>
      <c r="B68" s="213"/>
      <c r="C68" s="325" t="s">
        <v>90</v>
      </c>
      <c r="D68" s="135">
        <f>D69+D70</f>
        <v>392400870</v>
      </c>
      <c r="E68" s="135">
        <f>E69</f>
        <v>599259054</v>
      </c>
      <c r="F68" s="135">
        <f>F69</f>
        <v>597659054</v>
      </c>
      <c r="G68" s="135">
        <f>G69</f>
        <v>594353274</v>
      </c>
      <c r="H68" s="136">
        <f>G68/D68*100</f>
        <v>151.46584002222014</v>
      </c>
      <c r="I68" s="137">
        <f>G68/F68*100</f>
        <v>99.44687862120131</v>
      </c>
    </row>
    <row r="69" spans="1:9" s="3" customFormat="1" ht="24" customHeight="1">
      <c r="A69" s="162"/>
      <c r="B69" s="291">
        <v>3861</v>
      </c>
      <c r="C69" s="326" t="s">
        <v>276</v>
      </c>
      <c r="D69" s="292">
        <v>0</v>
      </c>
      <c r="E69" s="336">
        <v>599259054</v>
      </c>
      <c r="F69" s="336">
        <v>597659054</v>
      </c>
      <c r="G69" s="82">
        <v>594353274</v>
      </c>
      <c r="H69" s="138">
        <f>G69/D70*100</f>
        <v>151.46584002222014</v>
      </c>
      <c r="I69" s="342">
        <f>G69/F69*100</f>
        <v>99.44687862120131</v>
      </c>
    </row>
    <row r="70" spans="1:9" s="3" customFormat="1" ht="24" customHeight="1">
      <c r="A70" s="162"/>
      <c r="B70" s="291">
        <v>3862</v>
      </c>
      <c r="C70" s="326" t="s">
        <v>285</v>
      </c>
      <c r="D70" s="292">
        <v>392400870</v>
      </c>
      <c r="E70" s="336"/>
      <c r="F70" s="336"/>
      <c r="G70" s="82">
        <v>0</v>
      </c>
      <c r="H70" s="138">
        <f>G70/D71*100</f>
        <v>0</v>
      </c>
      <c r="I70" s="207"/>
    </row>
    <row r="71" spans="1:9" s="3" customFormat="1" ht="24" customHeight="1">
      <c r="A71" s="200">
        <v>4</v>
      </c>
      <c r="B71" s="201"/>
      <c r="C71" s="327" t="s">
        <v>91</v>
      </c>
      <c r="D71" s="135">
        <f>D72+D75+D89</f>
        <v>796588178</v>
      </c>
      <c r="E71" s="135">
        <f>E72+E75+E89</f>
        <v>902734142</v>
      </c>
      <c r="F71" s="135">
        <f>F72+F75+F89</f>
        <v>891362142</v>
      </c>
      <c r="G71" s="135">
        <f>G72+G75+G89</f>
        <v>847160159</v>
      </c>
      <c r="H71" s="136">
        <f t="shared" si="1"/>
        <v>106.34857287575765</v>
      </c>
      <c r="I71" s="137">
        <f aca="true" t="shared" si="4" ref="I71:I83">G71/F71*100</f>
        <v>95.0410746746747</v>
      </c>
    </row>
    <row r="72" spans="1:9" s="3" customFormat="1" ht="12.75" customHeight="1">
      <c r="A72" s="209">
        <v>41</v>
      </c>
      <c r="B72" s="214"/>
      <c r="C72" s="318" t="s">
        <v>18</v>
      </c>
      <c r="D72" s="135">
        <f aca="true" t="shared" si="5" ref="D72:G73">D73</f>
        <v>19466148</v>
      </c>
      <c r="E72" s="135">
        <f t="shared" si="5"/>
        <v>14150000</v>
      </c>
      <c r="F72" s="135">
        <f t="shared" si="5"/>
        <v>14150000</v>
      </c>
      <c r="G72" s="135">
        <f t="shared" si="5"/>
        <v>11548494</v>
      </c>
      <c r="H72" s="136">
        <f t="shared" si="1"/>
        <v>59.326036152607074</v>
      </c>
      <c r="I72" s="137">
        <f t="shared" si="4"/>
        <v>81.61479858657243</v>
      </c>
    </row>
    <row r="73" spans="1:9" s="3" customFormat="1" ht="13.5">
      <c r="A73" s="209">
        <v>411</v>
      </c>
      <c r="B73" s="214"/>
      <c r="C73" s="315" t="s">
        <v>92</v>
      </c>
      <c r="D73" s="135">
        <f t="shared" si="5"/>
        <v>19466148</v>
      </c>
      <c r="E73" s="135">
        <f t="shared" si="5"/>
        <v>14150000</v>
      </c>
      <c r="F73" s="135">
        <f t="shared" si="5"/>
        <v>14150000</v>
      </c>
      <c r="G73" s="135">
        <f t="shared" si="5"/>
        <v>11548494</v>
      </c>
      <c r="H73" s="136">
        <f aca="true" t="shared" si="6" ref="H73:H91">G73/D73*100</f>
        <v>59.326036152607074</v>
      </c>
      <c r="I73" s="137">
        <f t="shared" si="4"/>
        <v>81.61479858657243</v>
      </c>
    </row>
    <row r="74" spans="1:9" s="3" customFormat="1" ht="12.75">
      <c r="A74" s="209"/>
      <c r="B74" s="205">
        <v>4111</v>
      </c>
      <c r="C74" s="313" t="s">
        <v>59</v>
      </c>
      <c r="D74" s="292">
        <v>19466148</v>
      </c>
      <c r="E74" s="336">
        <v>14150000</v>
      </c>
      <c r="F74" s="336">
        <v>14150000</v>
      </c>
      <c r="G74" s="83">
        <v>11548494</v>
      </c>
      <c r="H74" s="138">
        <f t="shared" si="6"/>
        <v>59.326036152607074</v>
      </c>
      <c r="I74" s="342">
        <f t="shared" si="4"/>
        <v>81.61479858657243</v>
      </c>
    </row>
    <row r="75" spans="1:9" s="3" customFormat="1" ht="12.75">
      <c r="A75" s="209">
        <v>42</v>
      </c>
      <c r="B75" s="211"/>
      <c r="C75" s="318" t="s">
        <v>19</v>
      </c>
      <c r="D75" s="135">
        <f>D76+D79+D84+D87</f>
        <v>541265617</v>
      </c>
      <c r="E75" s="135">
        <f>E76+E79+E84+E87</f>
        <v>713297000</v>
      </c>
      <c r="F75" s="135">
        <f>F76+F79+F84+F87</f>
        <v>688925000</v>
      </c>
      <c r="G75" s="135">
        <f>G76+G79+G84+G87</f>
        <v>658205494</v>
      </c>
      <c r="H75" s="136">
        <f t="shared" si="6"/>
        <v>121.60489662139393</v>
      </c>
      <c r="I75" s="137">
        <f t="shared" si="4"/>
        <v>95.54095061145989</v>
      </c>
    </row>
    <row r="76" spans="1:9" s="3" customFormat="1" ht="12.75">
      <c r="A76" s="209">
        <v>421</v>
      </c>
      <c r="B76" s="211"/>
      <c r="C76" s="315" t="s">
        <v>20</v>
      </c>
      <c r="D76" s="135">
        <f>D77+D78</f>
        <v>513529095</v>
      </c>
      <c r="E76" s="135">
        <f>E77+E78</f>
        <v>695708000</v>
      </c>
      <c r="F76" s="135">
        <f>F77+F78</f>
        <v>671708000</v>
      </c>
      <c r="G76" s="135">
        <f>G77+G78</f>
        <v>643504686</v>
      </c>
      <c r="H76" s="136">
        <f t="shared" si="6"/>
        <v>125.31026815530286</v>
      </c>
      <c r="I76" s="137">
        <f t="shared" si="4"/>
        <v>95.80125381862356</v>
      </c>
    </row>
    <row r="77" spans="1:9" s="3" customFormat="1" ht="12.75">
      <c r="A77" s="209"/>
      <c r="B77" s="163" t="s">
        <v>21</v>
      </c>
      <c r="C77" s="319" t="s">
        <v>22</v>
      </c>
      <c r="D77" s="292">
        <v>8302124</v>
      </c>
      <c r="E77" s="336">
        <v>31663686</v>
      </c>
      <c r="F77" s="336">
        <v>31663686</v>
      </c>
      <c r="G77" s="82">
        <v>31253309</v>
      </c>
      <c r="H77" s="138">
        <f>G77/D77*100</f>
        <v>376.4495567640281</v>
      </c>
      <c r="I77" s="342">
        <f t="shared" si="4"/>
        <v>98.70395063922753</v>
      </c>
    </row>
    <row r="78" spans="1:9" s="3" customFormat="1" ht="12.75">
      <c r="A78" s="162"/>
      <c r="B78" s="163" t="s">
        <v>23</v>
      </c>
      <c r="C78" s="319" t="s">
        <v>24</v>
      </c>
      <c r="D78" s="292">
        <v>505226971</v>
      </c>
      <c r="E78" s="336">
        <v>664044314</v>
      </c>
      <c r="F78" s="336">
        <v>640044314</v>
      </c>
      <c r="G78" s="312">
        <v>612251377</v>
      </c>
      <c r="H78" s="138">
        <f t="shared" si="6"/>
        <v>121.18343084261033</v>
      </c>
      <c r="I78" s="342">
        <f t="shared" si="4"/>
        <v>95.65765426048297</v>
      </c>
    </row>
    <row r="79" spans="1:9" s="3" customFormat="1" ht="12.75">
      <c r="A79" s="209">
        <v>422</v>
      </c>
      <c r="B79" s="211"/>
      <c r="C79" s="315" t="s">
        <v>29</v>
      </c>
      <c r="D79" s="135">
        <f>SUM(D80:D83)</f>
        <v>9119856</v>
      </c>
      <c r="E79" s="135">
        <f>SUM(E80:E83)</f>
        <v>11947000</v>
      </c>
      <c r="F79" s="135">
        <f>SUM(F80:F83)</f>
        <v>11575000</v>
      </c>
      <c r="G79" s="135">
        <f>SUM(G80:G83)</f>
        <v>9110797</v>
      </c>
      <c r="H79" s="136">
        <f t="shared" si="6"/>
        <v>99.90066729123794</v>
      </c>
      <c r="I79" s="137">
        <f t="shared" si="4"/>
        <v>78.71098920086393</v>
      </c>
    </row>
    <row r="80" spans="1:9" s="3" customFormat="1" ht="12.75">
      <c r="A80" s="162"/>
      <c r="B80" s="215" t="s">
        <v>25</v>
      </c>
      <c r="C80" s="216" t="s">
        <v>26</v>
      </c>
      <c r="D80" s="292">
        <v>5765842</v>
      </c>
      <c r="E80" s="336">
        <v>5735000</v>
      </c>
      <c r="F80" s="338">
        <v>5885000</v>
      </c>
      <c r="G80" s="82">
        <v>5006716</v>
      </c>
      <c r="H80" s="138">
        <f t="shared" si="6"/>
        <v>86.83408251561524</v>
      </c>
      <c r="I80" s="342">
        <f t="shared" si="4"/>
        <v>85.0758878504673</v>
      </c>
    </row>
    <row r="81" spans="1:9" s="3" customFormat="1" ht="12.75">
      <c r="A81" s="162"/>
      <c r="B81" s="163" t="s">
        <v>27</v>
      </c>
      <c r="C81" s="319" t="s">
        <v>28</v>
      </c>
      <c r="D81" s="292">
        <v>52156</v>
      </c>
      <c r="E81" s="336">
        <v>100000</v>
      </c>
      <c r="F81" s="338">
        <v>100000</v>
      </c>
      <c r="G81" s="82">
        <v>79444</v>
      </c>
      <c r="H81" s="138">
        <f t="shared" si="6"/>
        <v>152.319963187361</v>
      </c>
      <c r="I81" s="342">
        <f t="shared" si="4"/>
        <v>79.444</v>
      </c>
    </row>
    <row r="82" spans="1:9" s="3" customFormat="1" ht="12.75">
      <c r="A82" s="162"/>
      <c r="B82" s="163">
        <v>4224</v>
      </c>
      <c r="C82" s="322" t="s">
        <v>161</v>
      </c>
      <c r="D82" s="292">
        <v>660187</v>
      </c>
      <c r="E82" s="336">
        <v>1025000</v>
      </c>
      <c r="F82" s="338">
        <v>1135000</v>
      </c>
      <c r="G82" s="82">
        <v>695322</v>
      </c>
      <c r="H82" s="138">
        <f t="shared" si="6"/>
        <v>105.32197695501426</v>
      </c>
      <c r="I82" s="342">
        <f t="shared" si="4"/>
        <v>61.261850220264314</v>
      </c>
    </row>
    <row r="83" spans="1:9" s="144" customFormat="1" ht="12.75" customHeight="1">
      <c r="A83" s="162"/>
      <c r="B83" s="163" t="s">
        <v>30</v>
      </c>
      <c r="C83" s="319" t="s">
        <v>1</v>
      </c>
      <c r="D83" s="292">
        <v>2641671</v>
      </c>
      <c r="E83" s="336">
        <v>5087000</v>
      </c>
      <c r="F83" s="338">
        <v>4455000</v>
      </c>
      <c r="G83" s="82">
        <v>3329315</v>
      </c>
      <c r="H83" s="138">
        <f t="shared" si="6"/>
        <v>126.03064499704921</v>
      </c>
      <c r="I83" s="342">
        <f t="shared" si="4"/>
        <v>74.7320987654321</v>
      </c>
    </row>
    <row r="84" spans="1:9" s="144" customFormat="1" ht="12.75" customHeight="1">
      <c r="A84" s="209">
        <v>423</v>
      </c>
      <c r="B84" s="211"/>
      <c r="C84" s="315" t="s">
        <v>31</v>
      </c>
      <c r="D84" s="135">
        <f>D85+D86</f>
        <v>13214497</v>
      </c>
      <c r="E84" s="135">
        <f>E85+E86</f>
        <v>142000</v>
      </c>
      <c r="F84" s="135">
        <f>F85+F86</f>
        <v>142000</v>
      </c>
      <c r="G84" s="135">
        <f>G85+G86</f>
        <v>141056</v>
      </c>
      <c r="H84" s="130">
        <v>0</v>
      </c>
      <c r="I84" s="137">
        <f aca="true" t="shared" si="7" ref="I84:I91">G84/F84*100</f>
        <v>99.33521126760564</v>
      </c>
    </row>
    <row r="85" spans="1:9" s="56" customFormat="1" ht="12.75">
      <c r="A85" s="162"/>
      <c r="B85" s="163" t="s">
        <v>33</v>
      </c>
      <c r="C85" s="319" t="s">
        <v>32</v>
      </c>
      <c r="D85" s="292">
        <v>13214497</v>
      </c>
      <c r="E85" s="338">
        <v>0</v>
      </c>
      <c r="F85" s="338">
        <v>0</v>
      </c>
      <c r="G85" s="82">
        <v>0</v>
      </c>
      <c r="H85" s="140">
        <v>0</v>
      </c>
      <c r="I85" s="346">
        <v>0</v>
      </c>
    </row>
    <row r="86" spans="1:9" s="3" customFormat="1" ht="12.75">
      <c r="A86" s="162"/>
      <c r="B86" s="163">
        <v>4233</v>
      </c>
      <c r="C86" s="322" t="s">
        <v>242</v>
      </c>
      <c r="D86" s="82">
        <v>0</v>
      </c>
      <c r="E86" s="336">
        <v>142000</v>
      </c>
      <c r="F86" s="336">
        <v>142000</v>
      </c>
      <c r="G86" s="82">
        <v>141056</v>
      </c>
      <c r="H86" s="140">
        <v>0</v>
      </c>
      <c r="I86" s="346">
        <f t="shared" si="7"/>
        <v>99.33521126760564</v>
      </c>
    </row>
    <row r="87" spans="1:9" s="3" customFormat="1" ht="13.5" customHeight="1">
      <c r="A87" s="175">
        <v>426</v>
      </c>
      <c r="B87" s="217"/>
      <c r="C87" s="68" t="s">
        <v>154</v>
      </c>
      <c r="D87" s="135">
        <f>D88</f>
        <v>5402169</v>
      </c>
      <c r="E87" s="135">
        <f>E88</f>
        <v>5500000</v>
      </c>
      <c r="F87" s="135">
        <f>F88</f>
        <v>5500000</v>
      </c>
      <c r="G87" s="135">
        <f>G88</f>
        <v>5448955</v>
      </c>
      <c r="H87" s="136">
        <f t="shared" si="6"/>
        <v>100.86605954015877</v>
      </c>
      <c r="I87" s="137">
        <f t="shared" si="7"/>
        <v>99.07190909090909</v>
      </c>
    </row>
    <row r="88" spans="1:9" s="3" customFormat="1" ht="12.75" customHeight="1">
      <c r="A88" s="162"/>
      <c r="B88" s="218">
        <v>4262</v>
      </c>
      <c r="C88" s="65" t="s">
        <v>153</v>
      </c>
      <c r="D88" s="292">
        <v>5402169</v>
      </c>
      <c r="E88" s="336">
        <v>5500000</v>
      </c>
      <c r="F88" s="336">
        <v>5500000</v>
      </c>
      <c r="G88" s="82">
        <v>5448955</v>
      </c>
      <c r="H88" s="138">
        <f t="shared" si="6"/>
        <v>100.86605954015877</v>
      </c>
      <c r="I88" s="342">
        <f t="shared" si="7"/>
        <v>99.07190909090909</v>
      </c>
    </row>
    <row r="89" spans="1:9" s="3" customFormat="1" ht="12.75" customHeight="1">
      <c r="A89" s="209">
        <v>45</v>
      </c>
      <c r="B89" s="219"/>
      <c r="C89" s="220" t="s">
        <v>34</v>
      </c>
      <c r="D89" s="135">
        <f aca="true" t="shared" si="8" ref="D89:G90">D90</f>
        <v>235856413</v>
      </c>
      <c r="E89" s="135">
        <f t="shared" si="8"/>
        <v>175287142</v>
      </c>
      <c r="F89" s="135">
        <f t="shared" si="8"/>
        <v>188287142</v>
      </c>
      <c r="G89" s="135">
        <f t="shared" si="8"/>
        <v>177406171</v>
      </c>
      <c r="H89" s="136">
        <f t="shared" si="6"/>
        <v>75.217870374379</v>
      </c>
      <c r="I89" s="137">
        <f t="shared" si="7"/>
        <v>94.22107591393575</v>
      </c>
    </row>
    <row r="90" spans="1:9" s="3" customFormat="1" ht="12.75">
      <c r="A90" s="209">
        <v>451</v>
      </c>
      <c r="B90" s="219"/>
      <c r="C90" s="315" t="s">
        <v>0</v>
      </c>
      <c r="D90" s="135">
        <f t="shared" si="8"/>
        <v>235856413</v>
      </c>
      <c r="E90" s="135">
        <f t="shared" si="8"/>
        <v>175287142</v>
      </c>
      <c r="F90" s="135">
        <f t="shared" si="8"/>
        <v>188287142</v>
      </c>
      <c r="G90" s="135">
        <f t="shared" si="8"/>
        <v>177406171</v>
      </c>
      <c r="H90" s="136">
        <f t="shared" si="6"/>
        <v>75.217870374379</v>
      </c>
      <c r="I90" s="137">
        <f t="shared" si="7"/>
        <v>94.22107591393575</v>
      </c>
    </row>
    <row r="91" spans="1:9" s="3" customFormat="1" ht="12.75">
      <c r="A91" s="162"/>
      <c r="B91" s="163" t="s">
        <v>35</v>
      </c>
      <c r="C91" s="317" t="s">
        <v>0</v>
      </c>
      <c r="D91" s="292">
        <v>235856413</v>
      </c>
      <c r="E91" s="336">
        <v>175287142</v>
      </c>
      <c r="F91" s="336">
        <v>188287142</v>
      </c>
      <c r="G91" s="82">
        <v>177406171</v>
      </c>
      <c r="H91" s="138">
        <f t="shared" si="6"/>
        <v>75.217870374379</v>
      </c>
      <c r="I91" s="342">
        <f t="shared" si="7"/>
        <v>94.22107591393575</v>
      </c>
    </row>
    <row r="92" spans="1:9" s="3" customFormat="1" ht="12.75">
      <c r="A92" s="162"/>
      <c r="B92" s="162"/>
      <c r="C92" s="69"/>
      <c r="D92" s="69"/>
      <c r="E92" s="69"/>
      <c r="F92" s="69"/>
      <c r="G92" s="69"/>
      <c r="H92" s="221"/>
      <c r="I92" s="222"/>
    </row>
    <row r="93" spans="1:9" s="3" customFormat="1" ht="12.75">
      <c r="A93" s="162"/>
      <c r="B93" s="162"/>
      <c r="C93" s="69"/>
      <c r="D93" s="69"/>
      <c r="E93" s="69"/>
      <c r="F93" s="69"/>
      <c r="G93" s="69"/>
      <c r="H93" s="221"/>
      <c r="I93" s="222"/>
    </row>
    <row r="94" spans="1:9" s="3" customFormat="1" ht="12.75">
      <c r="A94" s="162"/>
      <c r="B94" s="162"/>
      <c r="C94" s="69"/>
      <c r="D94" s="69"/>
      <c r="E94" s="68"/>
      <c r="F94" s="68"/>
      <c r="G94" s="68"/>
      <c r="H94" s="186"/>
      <c r="I94" s="223"/>
    </row>
    <row r="95" spans="1:9" s="3" customFormat="1" ht="12.75">
      <c r="A95" s="162"/>
      <c r="B95" s="162"/>
      <c r="C95" s="69"/>
      <c r="D95" s="69"/>
      <c r="E95" s="69"/>
      <c r="F95" s="69"/>
      <c r="G95" s="69"/>
      <c r="H95" s="221"/>
      <c r="I95" s="222"/>
    </row>
    <row r="96" spans="1:9" s="3" customFormat="1" ht="12.75">
      <c r="A96" s="162"/>
      <c r="B96" s="162"/>
      <c r="C96" s="69"/>
      <c r="D96" s="69"/>
      <c r="E96" s="69"/>
      <c r="F96" s="69"/>
      <c r="G96" s="69"/>
      <c r="H96" s="221"/>
      <c r="I96" s="222"/>
    </row>
    <row r="97" spans="1:9" s="3" customFormat="1" ht="12.75">
      <c r="A97" s="162"/>
      <c r="B97" s="162"/>
      <c r="C97" s="69"/>
      <c r="D97" s="69"/>
      <c r="E97" s="69"/>
      <c r="F97" s="69"/>
      <c r="G97" s="69"/>
      <c r="H97" s="221"/>
      <c r="I97" s="222"/>
    </row>
    <row r="98" spans="1:9" s="3" customFormat="1" ht="12.75">
      <c r="A98" s="162"/>
      <c r="B98" s="162"/>
      <c r="C98" s="69"/>
      <c r="D98" s="69"/>
      <c r="E98" s="69"/>
      <c r="F98" s="69"/>
      <c r="G98" s="69"/>
      <c r="H98" s="221"/>
      <c r="I98" s="222"/>
    </row>
    <row r="99" spans="1:9" s="3" customFormat="1" ht="12.75">
      <c r="A99" s="162"/>
      <c r="B99" s="162"/>
      <c r="C99" s="69"/>
      <c r="D99" s="69"/>
      <c r="E99" s="69"/>
      <c r="F99" s="69"/>
      <c r="G99" s="69"/>
      <c r="H99" s="221"/>
      <c r="I99" s="222"/>
    </row>
    <row r="100" spans="1:9" s="3" customFormat="1" ht="12.75">
      <c r="A100" s="162"/>
      <c r="B100" s="162"/>
      <c r="C100" s="69"/>
      <c r="D100" s="69"/>
      <c r="E100" s="69"/>
      <c r="F100" s="69"/>
      <c r="G100" s="69"/>
      <c r="H100" s="221"/>
      <c r="I100" s="222"/>
    </row>
    <row r="101" spans="1:9" s="3" customFormat="1" ht="12.75">
      <c r="A101" s="162"/>
      <c r="B101" s="162"/>
      <c r="C101" s="69"/>
      <c r="D101" s="69"/>
      <c r="E101" s="69"/>
      <c r="F101" s="69"/>
      <c r="G101" s="69"/>
      <c r="H101" s="221"/>
      <c r="I101" s="222"/>
    </row>
    <row r="102" spans="1:9" s="3" customFormat="1" ht="12.75">
      <c r="A102" s="162"/>
      <c r="B102" s="162"/>
      <c r="C102" s="69"/>
      <c r="D102" s="69"/>
      <c r="E102" s="69"/>
      <c r="F102" s="69"/>
      <c r="G102" s="69"/>
      <c r="H102" s="221"/>
      <c r="I102" s="222"/>
    </row>
    <row r="103" spans="1:9" s="3" customFormat="1" ht="12.75">
      <c r="A103" s="162"/>
      <c r="B103" s="162"/>
      <c r="C103" s="69"/>
      <c r="D103" s="69"/>
      <c r="E103" s="69"/>
      <c r="F103" s="69"/>
      <c r="G103" s="69"/>
      <c r="H103" s="221"/>
      <c r="I103" s="222"/>
    </row>
    <row r="104" spans="1:9" s="3" customFormat="1" ht="12.75">
      <c r="A104" s="162"/>
      <c r="B104" s="162"/>
      <c r="C104" s="69"/>
      <c r="D104" s="69"/>
      <c r="E104" s="69"/>
      <c r="F104" s="69"/>
      <c r="G104" s="69"/>
      <c r="H104" s="221"/>
      <c r="I104" s="222"/>
    </row>
    <row r="105" spans="1:9" s="3" customFormat="1" ht="12.75">
      <c r="A105" s="162"/>
      <c r="B105" s="162"/>
      <c r="C105" s="69"/>
      <c r="D105" s="69"/>
      <c r="E105" s="69"/>
      <c r="F105" s="69"/>
      <c r="G105" s="69"/>
      <c r="H105" s="221"/>
      <c r="I105" s="222"/>
    </row>
    <row r="106" spans="1:9" s="3" customFormat="1" ht="12.75">
      <c r="A106" s="162"/>
      <c r="B106" s="162"/>
      <c r="C106" s="69"/>
      <c r="D106" s="69"/>
      <c r="E106" s="69"/>
      <c r="F106" s="69"/>
      <c r="G106" s="69"/>
      <c r="H106" s="221"/>
      <c r="I106" s="222"/>
    </row>
    <row r="107" spans="1:9" s="3" customFormat="1" ht="12.75">
      <c r="A107" s="162"/>
      <c r="B107" s="162"/>
      <c r="C107" s="69"/>
      <c r="D107" s="69"/>
      <c r="E107" s="69"/>
      <c r="F107" s="69"/>
      <c r="G107" s="69"/>
      <c r="H107" s="221"/>
      <c r="I107" s="222"/>
    </row>
    <row r="108" spans="1:9" s="3" customFormat="1" ht="12.75">
      <c r="A108" s="162"/>
      <c r="B108" s="162"/>
      <c r="C108" s="69"/>
      <c r="D108" s="69"/>
      <c r="E108" s="69"/>
      <c r="F108" s="69"/>
      <c r="G108" s="69"/>
      <c r="H108" s="221"/>
      <c r="I108" s="222"/>
    </row>
    <row r="109" spans="1:9" s="3" customFormat="1" ht="12.75">
      <c r="A109" s="162"/>
      <c r="B109" s="162"/>
      <c r="C109" s="69"/>
      <c r="D109" s="69"/>
      <c r="E109" s="69"/>
      <c r="F109" s="69"/>
      <c r="G109" s="69"/>
      <c r="H109" s="221"/>
      <c r="I109" s="222"/>
    </row>
    <row r="110" spans="1:9" s="3" customFormat="1" ht="12.75">
      <c r="A110" s="162"/>
      <c r="B110" s="162"/>
      <c r="C110" s="69"/>
      <c r="D110" s="69"/>
      <c r="E110" s="69"/>
      <c r="F110" s="69"/>
      <c r="G110" s="69"/>
      <c r="H110" s="221"/>
      <c r="I110" s="222"/>
    </row>
    <row r="111" spans="1:9" s="3" customFormat="1" ht="12.75">
      <c r="A111" s="162"/>
      <c r="B111" s="162"/>
      <c r="C111" s="69"/>
      <c r="D111" s="69"/>
      <c r="E111" s="69"/>
      <c r="F111" s="69"/>
      <c r="G111" s="69"/>
      <c r="H111" s="221"/>
      <c r="I111" s="222"/>
    </row>
    <row r="112" spans="1:9" s="3" customFormat="1" ht="12.75">
      <c r="A112" s="162"/>
      <c r="B112" s="162"/>
      <c r="C112" s="69"/>
      <c r="D112" s="69"/>
      <c r="E112" s="69"/>
      <c r="F112" s="69"/>
      <c r="G112" s="69"/>
      <c r="H112" s="221"/>
      <c r="I112" s="222"/>
    </row>
    <row r="113" spans="1:9" s="3" customFormat="1" ht="12.75">
      <c r="A113" s="162"/>
      <c r="B113" s="162"/>
      <c r="C113" s="69"/>
      <c r="D113" s="69"/>
      <c r="E113" s="69"/>
      <c r="F113" s="69"/>
      <c r="G113" s="69"/>
      <c r="H113" s="221"/>
      <c r="I113" s="222"/>
    </row>
    <row r="114" spans="1:9" s="3" customFormat="1" ht="12.75">
      <c r="A114" s="162"/>
      <c r="B114" s="162"/>
      <c r="C114" s="69"/>
      <c r="D114" s="69"/>
      <c r="E114" s="69"/>
      <c r="F114" s="69"/>
      <c r="G114" s="69"/>
      <c r="H114" s="221"/>
      <c r="I114" s="222"/>
    </row>
    <row r="115" spans="1:9" s="3" customFormat="1" ht="12.75">
      <c r="A115" s="162"/>
      <c r="B115" s="162"/>
      <c r="C115" s="69"/>
      <c r="D115" s="69"/>
      <c r="E115" s="69"/>
      <c r="F115" s="69"/>
      <c r="G115" s="69"/>
      <c r="H115" s="221"/>
      <c r="I115" s="222"/>
    </row>
    <row r="116" spans="1:9" s="3" customFormat="1" ht="12.75">
      <c r="A116" s="162"/>
      <c r="B116" s="162"/>
      <c r="C116" s="69"/>
      <c r="D116" s="69"/>
      <c r="E116" s="69"/>
      <c r="F116" s="69"/>
      <c r="G116" s="69"/>
      <c r="H116" s="221"/>
      <c r="I116" s="222"/>
    </row>
    <row r="117" spans="1:9" s="3" customFormat="1" ht="12.75">
      <c r="A117" s="162"/>
      <c r="B117" s="162"/>
      <c r="C117" s="69"/>
      <c r="D117" s="69"/>
      <c r="E117" s="69"/>
      <c r="F117" s="69"/>
      <c r="G117" s="69"/>
      <c r="H117" s="221"/>
      <c r="I117" s="222"/>
    </row>
    <row r="118" spans="1:9" s="3" customFormat="1" ht="12.75">
      <c r="A118" s="162"/>
      <c r="B118" s="162"/>
      <c r="C118" s="69"/>
      <c r="D118" s="69"/>
      <c r="E118" s="69"/>
      <c r="F118" s="69"/>
      <c r="G118" s="69"/>
      <c r="H118" s="221"/>
      <c r="I118" s="222"/>
    </row>
    <row r="119" spans="1:9" s="3" customFormat="1" ht="12.75">
      <c r="A119" s="162"/>
      <c r="B119" s="162"/>
      <c r="C119" s="69"/>
      <c r="D119" s="69"/>
      <c r="E119" s="69"/>
      <c r="F119" s="69"/>
      <c r="G119" s="69"/>
      <c r="H119" s="221"/>
      <c r="I119" s="222"/>
    </row>
    <row r="120" spans="1:9" s="3" customFormat="1" ht="12.75">
      <c r="A120" s="162"/>
      <c r="B120" s="162"/>
      <c r="C120" s="69"/>
      <c r="D120" s="69"/>
      <c r="E120" s="69"/>
      <c r="F120" s="69"/>
      <c r="G120" s="69"/>
      <c r="H120" s="221"/>
      <c r="I120" s="222"/>
    </row>
    <row r="121" spans="1:9" s="3" customFormat="1" ht="12.75">
      <c r="A121" s="162"/>
      <c r="B121" s="162"/>
      <c r="C121" s="69"/>
      <c r="D121" s="69"/>
      <c r="E121" s="69"/>
      <c r="F121" s="69"/>
      <c r="G121" s="69"/>
      <c r="H121" s="221"/>
      <c r="I121" s="222"/>
    </row>
    <row r="122" spans="1:9" s="3" customFormat="1" ht="12.75">
      <c r="A122" s="162"/>
      <c r="B122" s="162"/>
      <c r="C122" s="69"/>
      <c r="D122" s="69"/>
      <c r="E122" s="69"/>
      <c r="F122" s="69"/>
      <c r="G122" s="69"/>
      <c r="H122" s="221"/>
      <c r="I122" s="222"/>
    </row>
    <row r="123" spans="1:9" s="3" customFormat="1" ht="12.75">
      <c r="A123" s="162"/>
      <c r="B123" s="162"/>
      <c r="C123" s="69"/>
      <c r="D123" s="69"/>
      <c r="E123" s="69"/>
      <c r="F123" s="69"/>
      <c r="G123" s="69"/>
      <c r="H123" s="221"/>
      <c r="I123" s="222"/>
    </row>
    <row r="124" spans="1:9" s="3" customFormat="1" ht="12.75">
      <c r="A124" s="162"/>
      <c r="B124" s="162"/>
      <c r="C124" s="69"/>
      <c r="D124" s="69"/>
      <c r="E124" s="69"/>
      <c r="F124" s="69"/>
      <c r="G124" s="69"/>
      <c r="H124" s="221"/>
      <c r="I124" s="222"/>
    </row>
    <row r="125" spans="1:9" s="3" customFormat="1" ht="12.75">
      <c r="A125" s="162"/>
      <c r="B125" s="162"/>
      <c r="C125" s="69"/>
      <c r="D125" s="69"/>
      <c r="E125" s="69"/>
      <c r="F125" s="69"/>
      <c r="G125" s="69"/>
      <c r="H125" s="221"/>
      <c r="I125" s="222"/>
    </row>
    <row r="126" spans="1:9" s="3" customFormat="1" ht="12.75">
      <c r="A126" s="162"/>
      <c r="B126" s="162"/>
      <c r="C126" s="69"/>
      <c r="D126" s="69"/>
      <c r="E126" s="69"/>
      <c r="F126" s="69"/>
      <c r="G126" s="69"/>
      <c r="H126" s="221"/>
      <c r="I126" s="222"/>
    </row>
    <row r="127" spans="1:9" s="3" customFormat="1" ht="12.75">
      <c r="A127" s="162"/>
      <c r="B127" s="162"/>
      <c r="C127" s="69"/>
      <c r="D127" s="69"/>
      <c r="E127" s="69"/>
      <c r="F127" s="69"/>
      <c r="G127" s="69"/>
      <c r="H127" s="221"/>
      <c r="I127" s="222"/>
    </row>
    <row r="128" spans="1:9" s="3" customFormat="1" ht="12.75">
      <c r="A128" s="162"/>
      <c r="B128" s="162"/>
      <c r="C128" s="69"/>
      <c r="D128" s="69"/>
      <c r="E128" s="69"/>
      <c r="F128" s="69"/>
      <c r="G128" s="69"/>
      <c r="H128" s="221"/>
      <c r="I128" s="222"/>
    </row>
    <row r="129" spans="1:9" s="3" customFormat="1" ht="12.75">
      <c r="A129" s="162"/>
      <c r="B129" s="162"/>
      <c r="C129" s="69"/>
      <c r="D129" s="69"/>
      <c r="E129" s="69"/>
      <c r="F129" s="69"/>
      <c r="G129" s="69"/>
      <c r="H129" s="221"/>
      <c r="I129" s="222"/>
    </row>
    <row r="130" spans="1:9" s="3" customFormat="1" ht="12.75">
      <c r="A130" s="162"/>
      <c r="B130" s="162"/>
      <c r="C130" s="69"/>
      <c r="D130" s="69"/>
      <c r="E130" s="69"/>
      <c r="F130" s="69"/>
      <c r="G130" s="69"/>
      <c r="H130" s="221"/>
      <c r="I130" s="222"/>
    </row>
    <row r="131" spans="1:9" s="3" customFormat="1" ht="12.75">
      <c r="A131" s="162"/>
      <c r="B131" s="162"/>
      <c r="C131" s="69"/>
      <c r="D131" s="69"/>
      <c r="E131" s="69"/>
      <c r="F131" s="69"/>
      <c r="G131" s="69"/>
      <c r="H131" s="221"/>
      <c r="I131" s="222"/>
    </row>
    <row r="132" spans="1:9" s="3" customFormat="1" ht="12.75">
      <c r="A132" s="162"/>
      <c r="B132" s="162"/>
      <c r="C132" s="69"/>
      <c r="D132" s="69"/>
      <c r="E132" s="69"/>
      <c r="F132" s="69"/>
      <c r="G132" s="69"/>
      <c r="H132" s="221"/>
      <c r="I132" s="222"/>
    </row>
    <row r="133" spans="1:9" s="3" customFormat="1" ht="12.75">
      <c r="A133" s="162"/>
      <c r="B133" s="162"/>
      <c r="C133" s="69"/>
      <c r="D133" s="69"/>
      <c r="E133" s="69"/>
      <c r="F133" s="69"/>
      <c r="G133" s="69"/>
      <c r="H133" s="221"/>
      <c r="I133" s="222"/>
    </row>
    <row r="134" spans="1:9" s="3" customFormat="1" ht="12.75">
      <c r="A134" s="162"/>
      <c r="B134" s="162"/>
      <c r="C134" s="69"/>
      <c r="D134" s="69"/>
      <c r="E134" s="69"/>
      <c r="F134" s="69"/>
      <c r="G134" s="69"/>
      <c r="H134" s="221"/>
      <c r="I134" s="222"/>
    </row>
    <row r="135" spans="1:9" s="3" customFormat="1" ht="12.75">
      <c r="A135" s="162"/>
      <c r="B135" s="162"/>
      <c r="C135" s="69"/>
      <c r="D135" s="69"/>
      <c r="E135" s="69"/>
      <c r="F135" s="69"/>
      <c r="G135" s="69"/>
      <c r="H135" s="221"/>
      <c r="I135" s="222"/>
    </row>
    <row r="136" spans="1:9" s="3" customFormat="1" ht="12.75">
      <c r="A136" s="162"/>
      <c r="B136" s="162"/>
      <c r="C136" s="69"/>
      <c r="D136" s="69"/>
      <c r="E136" s="69"/>
      <c r="F136" s="69"/>
      <c r="G136" s="69"/>
      <c r="H136" s="221"/>
      <c r="I136" s="222"/>
    </row>
    <row r="137" spans="1:9" s="3" customFormat="1" ht="12.75">
      <c r="A137" s="162"/>
      <c r="B137" s="162"/>
      <c r="C137" s="69"/>
      <c r="D137" s="69"/>
      <c r="E137" s="69"/>
      <c r="F137" s="69"/>
      <c r="G137" s="69"/>
      <c r="H137" s="221"/>
      <c r="I137" s="222"/>
    </row>
    <row r="138" spans="1:9" s="3" customFormat="1" ht="12.75">
      <c r="A138" s="162"/>
      <c r="B138" s="162"/>
      <c r="C138" s="69"/>
      <c r="D138" s="69"/>
      <c r="E138" s="69"/>
      <c r="F138" s="69"/>
      <c r="G138" s="69"/>
      <c r="H138" s="221"/>
      <c r="I138" s="222"/>
    </row>
    <row r="139" spans="1:9" s="3" customFormat="1" ht="12.75">
      <c r="A139" s="162"/>
      <c r="B139" s="162"/>
      <c r="C139" s="69"/>
      <c r="D139" s="69"/>
      <c r="E139" s="69"/>
      <c r="F139" s="69"/>
      <c r="G139" s="69"/>
      <c r="H139" s="221"/>
      <c r="I139" s="222"/>
    </row>
    <row r="140" spans="1:9" s="3" customFormat="1" ht="12.75">
      <c r="A140" s="162"/>
      <c r="B140" s="162"/>
      <c r="C140" s="69"/>
      <c r="D140" s="69"/>
      <c r="E140" s="69"/>
      <c r="F140" s="69"/>
      <c r="G140" s="69"/>
      <c r="H140" s="221"/>
      <c r="I140" s="222"/>
    </row>
    <row r="141" spans="1:9" s="3" customFormat="1" ht="12.75">
      <c r="A141" s="162"/>
      <c r="B141" s="162"/>
      <c r="C141" s="69"/>
      <c r="D141" s="69"/>
      <c r="E141" s="69"/>
      <c r="F141" s="69"/>
      <c r="G141" s="69"/>
      <c r="H141" s="221"/>
      <c r="I141" s="222"/>
    </row>
    <row r="142" spans="1:9" s="3" customFormat="1" ht="12.75">
      <c r="A142" s="162"/>
      <c r="B142" s="162"/>
      <c r="C142" s="69"/>
      <c r="D142" s="69"/>
      <c r="E142" s="69"/>
      <c r="F142" s="69"/>
      <c r="G142" s="69"/>
      <c r="H142" s="221"/>
      <c r="I142" s="222"/>
    </row>
    <row r="143" spans="1:9" s="3" customFormat="1" ht="12.75">
      <c r="A143" s="162"/>
      <c r="B143" s="162"/>
      <c r="C143" s="69"/>
      <c r="D143" s="69"/>
      <c r="E143" s="69"/>
      <c r="F143" s="69"/>
      <c r="G143" s="69"/>
      <c r="H143" s="221"/>
      <c r="I143" s="222"/>
    </row>
    <row r="144" spans="1:9" s="3" customFormat="1" ht="12.75">
      <c r="A144" s="162"/>
      <c r="B144" s="162"/>
      <c r="C144" s="69"/>
      <c r="D144" s="69"/>
      <c r="E144" s="69"/>
      <c r="F144" s="69"/>
      <c r="G144" s="69"/>
      <c r="H144" s="221"/>
      <c r="I144" s="222"/>
    </row>
    <row r="145" spans="1:9" s="3" customFormat="1" ht="12.75">
      <c r="A145" s="162"/>
      <c r="B145" s="162"/>
      <c r="C145" s="69"/>
      <c r="D145" s="69"/>
      <c r="E145" s="69"/>
      <c r="F145" s="69"/>
      <c r="G145" s="69"/>
      <c r="H145" s="221"/>
      <c r="I145" s="222"/>
    </row>
    <row r="146" spans="1:9" s="3" customFormat="1" ht="12.75">
      <c r="A146" s="162"/>
      <c r="B146" s="162"/>
      <c r="C146" s="69"/>
      <c r="D146" s="69"/>
      <c r="E146" s="69"/>
      <c r="F146" s="69"/>
      <c r="G146" s="69"/>
      <c r="H146" s="221"/>
      <c r="I146" s="222"/>
    </row>
    <row r="147" spans="1:9" s="3" customFormat="1" ht="12.75">
      <c r="A147" s="162"/>
      <c r="B147" s="162"/>
      <c r="C147" s="69"/>
      <c r="D147" s="69"/>
      <c r="E147" s="69"/>
      <c r="F147" s="69"/>
      <c r="G147" s="69"/>
      <c r="H147" s="221"/>
      <c r="I147" s="222"/>
    </row>
    <row r="148" spans="1:9" s="3" customFormat="1" ht="12.75">
      <c r="A148" s="162"/>
      <c r="B148" s="162"/>
      <c r="C148" s="69"/>
      <c r="D148" s="69"/>
      <c r="E148" s="69"/>
      <c r="F148" s="69"/>
      <c r="G148" s="69"/>
      <c r="H148" s="221"/>
      <c r="I148" s="222"/>
    </row>
    <row r="149" spans="1:9" s="3" customFormat="1" ht="12.75">
      <c r="A149" s="162"/>
      <c r="B149" s="162"/>
      <c r="C149" s="69"/>
      <c r="D149" s="69"/>
      <c r="E149" s="69"/>
      <c r="F149" s="69"/>
      <c r="G149" s="69"/>
      <c r="H149" s="221"/>
      <c r="I149" s="222"/>
    </row>
    <row r="150" spans="1:9" s="3" customFormat="1" ht="12.75">
      <c r="A150" s="162"/>
      <c r="B150" s="162"/>
      <c r="C150" s="69"/>
      <c r="D150" s="69"/>
      <c r="E150" s="69"/>
      <c r="F150" s="69"/>
      <c r="G150" s="69"/>
      <c r="H150" s="221"/>
      <c r="I150" s="222"/>
    </row>
    <row r="151" spans="1:9" s="3" customFormat="1" ht="12.75">
      <c r="A151" s="162"/>
      <c r="B151" s="162"/>
      <c r="C151" s="69"/>
      <c r="D151" s="69"/>
      <c r="E151" s="69"/>
      <c r="F151" s="69"/>
      <c r="G151" s="69"/>
      <c r="H151" s="221"/>
      <c r="I151" s="222"/>
    </row>
    <row r="152" spans="1:9" s="3" customFormat="1" ht="12.75">
      <c r="A152" s="162"/>
      <c r="B152" s="162"/>
      <c r="C152" s="69"/>
      <c r="D152" s="69"/>
      <c r="E152" s="69"/>
      <c r="F152" s="69"/>
      <c r="G152" s="69"/>
      <c r="H152" s="221"/>
      <c r="I152" s="222"/>
    </row>
    <row r="153" spans="1:9" s="3" customFormat="1" ht="12.75">
      <c r="A153" s="162"/>
      <c r="B153" s="162"/>
      <c r="C153" s="69"/>
      <c r="D153" s="69"/>
      <c r="E153" s="69"/>
      <c r="F153" s="69"/>
      <c r="G153" s="69"/>
      <c r="H153" s="221"/>
      <c r="I153" s="222"/>
    </row>
    <row r="154" spans="1:9" s="3" customFormat="1" ht="12.75">
      <c r="A154" s="162"/>
      <c r="B154" s="162"/>
      <c r="C154" s="69"/>
      <c r="D154" s="69"/>
      <c r="E154" s="69"/>
      <c r="F154" s="69"/>
      <c r="G154" s="69"/>
      <c r="H154" s="221"/>
      <c r="I154" s="222"/>
    </row>
    <row r="155" spans="1:9" s="3" customFormat="1" ht="12.75">
      <c r="A155" s="162"/>
      <c r="B155" s="162"/>
      <c r="C155" s="69"/>
      <c r="D155" s="69"/>
      <c r="E155" s="69"/>
      <c r="F155" s="69"/>
      <c r="G155" s="69"/>
      <c r="H155" s="221"/>
      <c r="I155" s="222"/>
    </row>
    <row r="156" spans="1:9" s="3" customFormat="1" ht="12.75">
      <c r="A156" s="162"/>
      <c r="B156" s="162"/>
      <c r="C156" s="69"/>
      <c r="D156" s="69"/>
      <c r="E156" s="69"/>
      <c r="F156" s="69"/>
      <c r="G156" s="69"/>
      <c r="H156" s="221"/>
      <c r="I156" s="222"/>
    </row>
    <row r="157" spans="1:9" s="3" customFormat="1" ht="12.75">
      <c r="A157" s="162"/>
      <c r="B157" s="162"/>
      <c r="C157" s="69"/>
      <c r="D157" s="69"/>
      <c r="E157" s="69"/>
      <c r="F157" s="69"/>
      <c r="G157" s="69"/>
      <c r="H157" s="221"/>
      <c r="I157" s="222"/>
    </row>
    <row r="158" spans="1:9" s="3" customFormat="1" ht="12.75">
      <c r="A158" s="162"/>
      <c r="B158" s="162"/>
      <c r="C158" s="69"/>
      <c r="D158" s="69"/>
      <c r="E158" s="69"/>
      <c r="F158" s="69"/>
      <c r="G158" s="69"/>
      <c r="H158" s="221"/>
      <c r="I158" s="222"/>
    </row>
    <row r="159" spans="1:9" s="3" customFormat="1" ht="12.75">
      <c r="A159" s="162"/>
      <c r="B159" s="162"/>
      <c r="C159" s="69"/>
      <c r="D159" s="69"/>
      <c r="E159" s="69"/>
      <c r="F159" s="69"/>
      <c r="G159" s="69"/>
      <c r="H159" s="221"/>
      <c r="I159" s="222"/>
    </row>
    <row r="160" spans="1:9" s="3" customFormat="1" ht="12.75">
      <c r="A160" s="162"/>
      <c r="B160" s="162"/>
      <c r="C160" s="69"/>
      <c r="D160" s="69"/>
      <c r="E160" s="69"/>
      <c r="F160" s="69"/>
      <c r="G160" s="69"/>
      <c r="H160" s="221"/>
      <c r="I160" s="222"/>
    </row>
    <row r="161" spans="1:9" s="3" customFormat="1" ht="12.75">
      <c r="A161" s="162"/>
      <c r="B161" s="162"/>
      <c r="C161" s="69"/>
      <c r="D161" s="69"/>
      <c r="E161" s="69"/>
      <c r="F161" s="69"/>
      <c r="G161" s="69"/>
      <c r="H161" s="221"/>
      <c r="I161" s="222"/>
    </row>
    <row r="162" spans="1:9" s="3" customFormat="1" ht="12.75">
      <c r="A162" s="162"/>
      <c r="B162" s="162"/>
      <c r="C162" s="69"/>
      <c r="D162" s="69"/>
      <c r="E162" s="69"/>
      <c r="F162" s="69"/>
      <c r="G162" s="69"/>
      <c r="H162" s="221"/>
      <c r="I162" s="222"/>
    </row>
    <row r="163" spans="1:9" s="3" customFormat="1" ht="12.75">
      <c r="A163" s="162"/>
      <c r="B163" s="162"/>
      <c r="C163" s="69"/>
      <c r="D163" s="69"/>
      <c r="E163" s="69"/>
      <c r="F163" s="69"/>
      <c r="G163" s="69"/>
      <c r="H163" s="221"/>
      <c r="I163" s="222"/>
    </row>
    <row r="164" spans="1:9" s="3" customFormat="1" ht="12.75">
      <c r="A164" s="162"/>
      <c r="B164" s="162"/>
      <c r="C164" s="69"/>
      <c r="D164" s="69"/>
      <c r="E164" s="69"/>
      <c r="F164" s="69"/>
      <c r="G164" s="69"/>
      <c r="H164" s="221"/>
      <c r="I164" s="222"/>
    </row>
    <row r="165" spans="1:9" s="3" customFormat="1" ht="12.75">
      <c r="A165" s="162"/>
      <c r="B165" s="162"/>
      <c r="C165" s="69"/>
      <c r="D165" s="69"/>
      <c r="E165" s="69"/>
      <c r="F165" s="69"/>
      <c r="G165" s="69"/>
      <c r="H165" s="221"/>
      <c r="I165" s="222"/>
    </row>
    <row r="166" spans="1:9" s="3" customFormat="1" ht="12.75">
      <c r="A166" s="162"/>
      <c r="B166" s="162"/>
      <c r="C166" s="69"/>
      <c r="D166" s="69"/>
      <c r="E166" s="69"/>
      <c r="F166" s="69"/>
      <c r="G166" s="69"/>
      <c r="H166" s="221"/>
      <c r="I166" s="222"/>
    </row>
    <row r="167" spans="1:9" s="3" customFormat="1" ht="12.75">
      <c r="A167" s="162"/>
      <c r="B167" s="162"/>
      <c r="C167" s="69"/>
      <c r="D167" s="69"/>
      <c r="E167" s="69"/>
      <c r="F167" s="69"/>
      <c r="G167" s="69"/>
      <c r="H167" s="221"/>
      <c r="I167" s="222"/>
    </row>
    <row r="168" spans="1:9" s="3" customFormat="1" ht="12.75">
      <c r="A168" s="162"/>
      <c r="B168" s="162"/>
      <c r="C168" s="69"/>
      <c r="D168" s="69"/>
      <c r="E168" s="69"/>
      <c r="F168" s="69"/>
      <c r="G168" s="69"/>
      <c r="H168" s="221"/>
      <c r="I168" s="222"/>
    </row>
    <row r="169" spans="1:9" s="3" customFormat="1" ht="12.75">
      <c r="A169" s="162"/>
      <c r="B169" s="162"/>
      <c r="C169" s="69"/>
      <c r="D169" s="69"/>
      <c r="E169" s="69"/>
      <c r="F169" s="69"/>
      <c r="G169" s="69"/>
      <c r="H169" s="221"/>
      <c r="I169" s="222"/>
    </row>
    <row r="170" spans="1:9" s="3" customFormat="1" ht="12.75">
      <c r="A170" s="162"/>
      <c r="B170" s="162"/>
      <c r="C170" s="69"/>
      <c r="D170" s="69"/>
      <c r="E170" s="69"/>
      <c r="F170" s="69"/>
      <c r="G170" s="69"/>
      <c r="H170" s="221"/>
      <c r="I170" s="222"/>
    </row>
    <row r="171" spans="1:9" s="3" customFormat="1" ht="12.75">
      <c r="A171" s="162"/>
      <c r="B171" s="162"/>
      <c r="C171" s="69"/>
      <c r="D171" s="69"/>
      <c r="E171" s="69"/>
      <c r="F171" s="69"/>
      <c r="G171" s="69"/>
      <c r="H171" s="221"/>
      <c r="I171" s="222"/>
    </row>
    <row r="172" spans="1:9" s="3" customFormat="1" ht="12.75">
      <c r="A172" s="162"/>
      <c r="B172" s="162"/>
      <c r="C172" s="69"/>
      <c r="D172" s="69"/>
      <c r="E172" s="69"/>
      <c r="F172" s="69"/>
      <c r="G172" s="69"/>
      <c r="H172" s="221"/>
      <c r="I172" s="222"/>
    </row>
    <row r="173" spans="1:9" s="3" customFormat="1" ht="12.75">
      <c r="A173" s="162"/>
      <c r="B173" s="162"/>
      <c r="C173" s="69"/>
      <c r="D173" s="69"/>
      <c r="E173" s="69"/>
      <c r="F173" s="69"/>
      <c r="G173" s="69"/>
      <c r="H173" s="221"/>
      <c r="I173" s="222"/>
    </row>
    <row r="174" spans="1:9" s="3" customFormat="1" ht="12.75">
      <c r="A174" s="162"/>
      <c r="B174" s="162"/>
      <c r="C174" s="69"/>
      <c r="D174" s="69"/>
      <c r="E174" s="69"/>
      <c r="F174" s="69"/>
      <c r="G174" s="69"/>
      <c r="H174" s="221"/>
      <c r="I174" s="222"/>
    </row>
    <row r="175" spans="1:9" s="3" customFormat="1" ht="12.75">
      <c r="A175" s="162"/>
      <c r="B175" s="162"/>
      <c r="C175" s="69"/>
      <c r="D175" s="69"/>
      <c r="E175" s="69"/>
      <c r="F175" s="69"/>
      <c r="G175" s="69"/>
      <c r="H175" s="221"/>
      <c r="I175" s="222"/>
    </row>
    <row r="176" spans="1:9" s="3" customFormat="1" ht="12.75">
      <c r="A176" s="162"/>
      <c r="B176" s="162"/>
      <c r="C176" s="69"/>
      <c r="D176" s="69"/>
      <c r="E176" s="69"/>
      <c r="F176" s="69"/>
      <c r="G176" s="69"/>
      <c r="H176" s="221"/>
      <c r="I176" s="222"/>
    </row>
    <row r="177" spans="1:9" s="3" customFormat="1" ht="12.75">
      <c r="A177" s="162"/>
      <c r="B177" s="162"/>
      <c r="C177" s="69"/>
      <c r="D177" s="69"/>
      <c r="E177" s="69"/>
      <c r="F177" s="69"/>
      <c r="G177" s="69"/>
      <c r="H177" s="221"/>
      <c r="I177" s="222"/>
    </row>
    <row r="178" spans="1:9" s="3" customFormat="1" ht="12.75">
      <c r="A178" s="162"/>
      <c r="B178" s="162"/>
      <c r="C178" s="69"/>
      <c r="D178" s="69"/>
      <c r="E178" s="69"/>
      <c r="F178" s="69"/>
      <c r="G178" s="69"/>
      <c r="H178" s="221"/>
      <c r="I178" s="222"/>
    </row>
    <row r="179" spans="1:9" s="3" customFormat="1" ht="12.75">
      <c r="A179" s="162"/>
      <c r="B179" s="162"/>
      <c r="C179" s="69"/>
      <c r="D179" s="69"/>
      <c r="E179" s="69"/>
      <c r="F179" s="69"/>
      <c r="G179" s="69"/>
      <c r="H179" s="221"/>
      <c r="I179" s="222"/>
    </row>
    <row r="180" spans="1:9" s="3" customFormat="1" ht="12.75">
      <c r="A180" s="162"/>
      <c r="B180" s="162"/>
      <c r="C180" s="69"/>
      <c r="D180" s="69"/>
      <c r="E180" s="69"/>
      <c r="F180" s="69"/>
      <c r="G180" s="69"/>
      <c r="H180" s="221"/>
      <c r="I180" s="222"/>
    </row>
    <row r="181" spans="1:9" s="3" customFormat="1" ht="12.75">
      <c r="A181" s="162"/>
      <c r="B181" s="162"/>
      <c r="C181" s="69"/>
      <c r="D181" s="69"/>
      <c r="E181" s="69"/>
      <c r="F181" s="69"/>
      <c r="G181" s="69"/>
      <c r="H181" s="221"/>
      <c r="I181" s="222"/>
    </row>
    <row r="182" spans="1:9" s="3" customFormat="1" ht="12.75">
      <c r="A182" s="162"/>
      <c r="B182" s="162"/>
      <c r="C182" s="69"/>
      <c r="D182" s="69"/>
      <c r="E182" s="69"/>
      <c r="F182" s="69"/>
      <c r="G182" s="69"/>
      <c r="H182" s="221"/>
      <c r="I182" s="222"/>
    </row>
    <row r="183" spans="1:9" s="3" customFormat="1" ht="12.75">
      <c r="A183" s="162"/>
      <c r="B183" s="162"/>
      <c r="C183" s="69"/>
      <c r="D183" s="69"/>
      <c r="E183" s="69"/>
      <c r="F183" s="69"/>
      <c r="G183" s="69"/>
      <c r="H183" s="221"/>
      <c r="I183" s="222"/>
    </row>
    <row r="184" spans="1:9" s="3" customFormat="1" ht="12.75">
      <c r="A184" s="162"/>
      <c r="B184" s="162"/>
      <c r="C184" s="69"/>
      <c r="D184" s="69"/>
      <c r="E184" s="69"/>
      <c r="F184" s="69"/>
      <c r="G184" s="69"/>
      <c r="H184" s="221"/>
      <c r="I184" s="222"/>
    </row>
    <row r="185" spans="1:9" s="3" customFormat="1" ht="12.75">
      <c r="A185" s="162"/>
      <c r="B185" s="162"/>
      <c r="C185" s="69"/>
      <c r="D185" s="69"/>
      <c r="E185" s="69"/>
      <c r="F185" s="69"/>
      <c r="G185" s="69"/>
      <c r="H185" s="221"/>
      <c r="I185" s="222"/>
    </row>
    <row r="186" spans="1:9" s="3" customFormat="1" ht="12.75">
      <c r="A186" s="162"/>
      <c r="B186" s="162"/>
      <c r="C186" s="69"/>
      <c r="D186" s="69"/>
      <c r="E186" s="69"/>
      <c r="F186" s="69"/>
      <c r="G186" s="69"/>
      <c r="H186" s="221"/>
      <c r="I186" s="222"/>
    </row>
    <row r="187" spans="1:9" s="3" customFormat="1" ht="12.75">
      <c r="A187" s="162"/>
      <c r="B187" s="162"/>
      <c r="C187" s="69"/>
      <c r="D187" s="69"/>
      <c r="E187" s="69"/>
      <c r="F187" s="69"/>
      <c r="G187" s="69"/>
      <c r="H187" s="221"/>
      <c r="I187" s="222"/>
    </row>
    <row r="188" spans="1:9" s="3" customFormat="1" ht="12.75">
      <c r="A188" s="162"/>
      <c r="B188" s="162"/>
      <c r="C188" s="69"/>
      <c r="D188" s="69"/>
      <c r="E188" s="69"/>
      <c r="F188" s="69"/>
      <c r="G188" s="69"/>
      <c r="H188" s="221"/>
      <c r="I188" s="222"/>
    </row>
    <row r="189" spans="1:9" s="3" customFormat="1" ht="12.75">
      <c r="A189" s="162"/>
      <c r="B189" s="162"/>
      <c r="C189" s="69"/>
      <c r="D189" s="69"/>
      <c r="E189" s="69"/>
      <c r="F189" s="69"/>
      <c r="G189" s="69"/>
      <c r="H189" s="221"/>
      <c r="I189" s="222"/>
    </row>
    <row r="190" spans="1:9" s="3" customFormat="1" ht="12.75">
      <c r="A190" s="162"/>
      <c r="B190" s="162"/>
      <c r="C190" s="69"/>
      <c r="D190" s="69"/>
      <c r="E190" s="69"/>
      <c r="F190" s="69"/>
      <c r="G190" s="69"/>
      <c r="H190" s="221"/>
      <c r="I190" s="222"/>
    </row>
    <row r="191" spans="1:9" s="3" customFormat="1" ht="12.75">
      <c r="A191" s="162"/>
      <c r="B191" s="162"/>
      <c r="C191" s="69"/>
      <c r="D191" s="69"/>
      <c r="E191" s="69"/>
      <c r="F191" s="69"/>
      <c r="G191" s="69"/>
      <c r="H191" s="221"/>
      <c r="I191" s="222"/>
    </row>
    <row r="192" spans="1:9" s="3" customFormat="1" ht="12.75">
      <c r="A192" s="162"/>
      <c r="B192" s="162"/>
      <c r="C192" s="69"/>
      <c r="D192" s="69"/>
      <c r="E192" s="69"/>
      <c r="F192" s="69"/>
      <c r="G192" s="69"/>
      <c r="H192" s="221"/>
      <c r="I192" s="222"/>
    </row>
    <row r="193" spans="1:9" s="3" customFormat="1" ht="12.75">
      <c r="A193" s="162"/>
      <c r="B193" s="162"/>
      <c r="C193" s="69"/>
      <c r="D193" s="69"/>
      <c r="E193" s="69"/>
      <c r="F193" s="69"/>
      <c r="G193" s="69"/>
      <c r="H193" s="221"/>
      <c r="I193" s="222"/>
    </row>
    <row r="194" spans="1:9" s="3" customFormat="1" ht="12.75">
      <c r="A194" s="162"/>
      <c r="B194" s="162"/>
      <c r="C194" s="69"/>
      <c r="D194" s="69"/>
      <c r="E194" s="69"/>
      <c r="F194" s="69"/>
      <c r="G194" s="69"/>
      <c r="H194" s="221"/>
      <c r="I194" s="222"/>
    </row>
    <row r="195" spans="1:9" s="3" customFormat="1" ht="12.75">
      <c r="A195" s="162"/>
      <c r="B195" s="162"/>
      <c r="C195" s="69"/>
      <c r="D195" s="69"/>
      <c r="E195" s="69"/>
      <c r="F195" s="69"/>
      <c r="G195" s="69"/>
      <c r="H195" s="221"/>
      <c r="I195" s="222"/>
    </row>
    <row r="196" spans="1:9" s="3" customFormat="1" ht="12.75">
      <c r="A196" s="162"/>
      <c r="B196" s="162"/>
      <c r="C196" s="69"/>
      <c r="D196" s="69"/>
      <c r="E196" s="69"/>
      <c r="F196" s="69"/>
      <c r="G196" s="69"/>
      <c r="H196" s="221"/>
      <c r="I196" s="222"/>
    </row>
    <row r="197" spans="1:9" s="3" customFormat="1" ht="12.75">
      <c r="A197" s="162"/>
      <c r="B197" s="162"/>
      <c r="C197" s="69"/>
      <c r="D197" s="69"/>
      <c r="E197" s="69"/>
      <c r="F197" s="69"/>
      <c r="G197" s="69"/>
      <c r="H197" s="221"/>
      <c r="I197" s="222"/>
    </row>
    <row r="198" spans="1:9" s="3" customFormat="1" ht="12.75">
      <c r="A198" s="162"/>
      <c r="B198" s="162"/>
      <c r="C198" s="69"/>
      <c r="D198" s="69"/>
      <c r="E198" s="69"/>
      <c r="F198" s="69"/>
      <c r="G198" s="69"/>
      <c r="H198" s="221"/>
      <c r="I198" s="222"/>
    </row>
    <row r="199" spans="1:9" s="3" customFormat="1" ht="12.75">
      <c r="A199" s="162"/>
      <c r="B199" s="162"/>
      <c r="C199" s="69"/>
      <c r="D199" s="69"/>
      <c r="E199" s="69"/>
      <c r="F199" s="69"/>
      <c r="G199" s="69"/>
      <c r="H199" s="221"/>
      <c r="I199" s="222"/>
    </row>
    <row r="200" spans="1:9" s="3" customFormat="1" ht="12.75">
      <c r="A200" s="162"/>
      <c r="B200" s="162"/>
      <c r="C200" s="69"/>
      <c r="D200" s="69"/>
      <c r="E200" s="69"/>
      <c r="F200" s="69"/>
      <c r="G200" s="69"/>
      <c r="H200" s="221"/>
      <c r="I200" s="222"/>
    </row>
    <row r="201" spans="1:9" s="3" customFormat="1" ht="12.75">
      <c r="A201" s="162"/>
      <c r="B201" s="162"/>
      <c r="C201" s="69"/>
      <c r="D201" s="69"/>
      <c r="E201" s="69"/>
      <c r="F201" s="69"/>
      <c r="G201" s="69"/>
      <c r="H201" s="221"/>
      <c r="I201" s="222"/>
    </row>
    <row r="202" spans="1:9" s="3" customFormat="1" ht="12.75">
      <c r="A202" s="162"/>
      <c r="B202" s="162"/>
      <c r="C202" s="69"/>
      <c r="D202" s="69"/>
      <c r="E202" s="69"/>
      <c r="F202" s="69"/>
      <c r="G202" s="69"/>
      <c r="H202" s="221"/>
      <c r="I202" s="222"/>
    </row>
    <row r="203" spans="1:9" s="3" customFormat="1" ht="12.75">
      <c r="A203" s="162"/>
      <c r="B203" s="162"/>
      <c r="C203" s="69"/>
      <c r="D203" s="69"/>
      <c r="E203" s="69"/>
      <c r="F203" s="69"/>
      <c r="G203" s="69"/>
      <c r="H203" s="221"/>
      <c r="I203" s="222"/>
    </row>
    <row r="204" spans="1:9" s="3" customFormat="1" ht="12.75">
      <c r="A204" s="162"/>
      <c r="B204" s="162"/>
      <c r="C204" s="69"/>
      <c r="D204" s="69"/>
      <c r="E204" s="69"/>
      <c r="F204" s="69"/>
      <c r="G204" s="69"/>
      <c r="H204" s="221"/>
      <c r="I204" s="222"/>
    </row>
    <row r="205" spans="1:9" s="3" customFormat="1" ht="12.75">
      <c r="A205" s="162"/>
      <c r="B205" s="162"/>
      <c r="C205" s="69"/>
      <c r="D205" s="69"/>
      <c r="E205" s="69"/>
      <c r="F205" s="69"/>
      <c r="G205" s="69"/>
      <c r="H205" s="221"/>
      <c r="I205" s="222"/>
    </row>
    <row r="206" spans="1:9" s="3" customFormat="1" ht="12.75">
      <c r="A206" s="162"/>
      <c r="B206" s="162"/>
      <c r="C206" s="69"/>
      <c r="D206" s="69"/>
      <c r="E206" s="69"/>
      <c r="F206" s="69"/>
      <c r="G206" s="69"/>
      <c r="H206" s="221"/>
      <c r="I206" s="222"/>
    </row>
    <row r="207" spans="1:9" s="3" customFormat="1" ht="12.75">
      <c r="A207" s="162"/>
      <c r="B207" s="162"/>
      <c r="C207" s="69"/>
      <c r="D207" s="69"/>
      <c r="E207" s="69"/>
      <c r="F207" s="69"/>
      <c r="G207" s="69"/>
      <c r="H207" s="221"/>
      <c r="I207" s="222"/>
    </row>
    <row r="208" spans="1:9" s="3" customFormat="1" ht="12.75">
      <c r="A208" s="162"/>
      <c r="B208" s="162"/>
      <c r="C208" s="69"/>
      <c r="D208" s="69"/>
      <c r="E208" s="69"/>
      <c r="F208" s="69"/>
      <c r="G208" s="69"/>
      <c r="H208" s="221"/>
      <c r="I208" s="222"/>
    </row>
    <row r="209" spans="1:9" s="3" customFormat="1" ht="12.75">
      <c r="A209" s="162"/>
      <c r="B209" s="162"/>
      <c r="C209" s="69"/>
      <c r="D209" s="69"/>
      <c r="E209" s="69"/>
      <c r="F209" s="69"/>
      <c r="G209" s="69"/>
      <c r="H209" s="221"/>
      <c r="I209" s="222"/>
    </row>
    <row r="210" spans="1:9" s="3" customFormat="1" ht="12.75">
      <c r="A210" s="162"/>
      <c r="B210" s="162"/>
      <c r="C210" s="69"/>
      <c r="D210" s="69"/>
      <c r="E210" s="69"/>
      <c r="F210" s="69"/>
      <c r="G210" s="69"/>
      <c r="H210" s="221"/>
      <c r="I210" s="222"/>
    </row>
    <row r="211" spans="1:9" s="3" customFormat="1" ht="12.75">
      <c r="A211" s="162"/>
      <c r="B211" s="162"/>
      <c r="C211" s="69"/>
      <c r="D211" s="69"/>
      <c r="E211" s="69"/>
      <c r="F211" s="69"/>
      <c r="G211" s="69"/>
      <c r="H211" s="221"/>
      <c r="I211" s="222"/>
    </row>
    <row r="212" spans="1:9" s="3" customFormat="1" ht="12.75">
      <c r="A212" s="162"/>
      <c r="B212" s="162"/>
      <c r="C212" s="69"/>
      <c r="D212" s="69"/>
      <c r="E212" s="69"/>
      <c r="F212" s="69"/>
      <c r="G212" s="69"/>
      <c r="H212" s="221"/>
      <c r="I212" s="222"/>
    </row>
    <row r="213" spans="1:9" s="3" customFormat="1" ht="12.75">
      <c r="A213" s="162"/>
      <c r="B213" s="162"/>
      <c r="C213" s="69"/>
      <c r="D213" s="69"/>
      <c r="E213" s="69"/>
      <c r="F213" s="69"/>
      <c r="G213" s="69"/>
      <c r="H213" s="221"/>
      <c r="I213" s="222"/>
    </row>
    <row r="214" spans="1:9" s="3" customFormat="1" ht="12.75">
      <c r="A214" s="162"/>
      <c r="B214" s="162"/>
      <c r="C214" s="69"/>
      <c r="D214" s="69"/>
      <c r="E214" s="69"/>
      <c r="F214" s="69"/>
      <c r="G214" s="69"/>
      <c r="H214" s="221"/>
      <c r="I214" s="222"/>
    </row>
    <row r="215" spans="1:9" s="3" customFormat="1" ht="12.75">
      <c r="A215" s="162"/>
      <c r="B215" s="162"/>
      <c r="C215" s="69"/>
      <c r="D215" s="69"/>
      <c r="E215" s="69"/>
      <c r="F215" s="69"/>
      <c r="G215" s="69"/>
      <c r="H215" s="221"/>
      <c r="I215" s="222"/>
    </row>
    <row r="216" spans="1:9" s="3" customFormat="1" ht="12.75">
      <c r="A216" s="162"/>
      <c r="B216" s="162"/>
      <c r="C216" s="69"/>
      <c r="D216" s="69"/>
      <c r="E216" s="69"/>
      <c r="F216" s="69"/>
      <c r="G216" s="69"/>
      <c r="H216" s="221"/>
      <c r="I216" s="222"/>
    </row>
    <row r="217" spans="1:9" s="3" customFormat="1" ht="12.75">
      <c r="A217" s="162"/>
      <c r="B217" s="162"/>
      <c r="C217" s="69"/>
      <c r="D217" s="69"/>
      <c r="E217" s="69"/>
      <c r="F217" s="69"/>
      <c r="G217" s="69"/>
      <c r="H217" s="221"/>
      <c r="I217" s="222"/>
    </row>
    <row r="218" spans="1:9" s="3" customFormat="1" ht="12.75">
      <c r="A218" s="162"/>
      <c r="B218" s="162"/>
      <c r="C218" s="69"/>
      <c r="D218" s="69"/>
      <c r="E218" s="69"/>
      <c r="F218" s="69"/>
      <c r="G218" s="69"/>
      <c r="H218" s="221"/>
      <c r="I218" s="222"/>
    </row>
    <row r="219" spans="1:9" s="3" customFormat="1" ht="12.75">
      <c r="A219" s="162"/>
      <c r="B219" s="162"/>
      <c r="C219" s="69"/>
      <c r="D219" s="69"/>
      <c r="E219" s="69"/>
      <c r="F219" s="69"/>
      <c r="G219" s="69"/>
      <c r="H219" s="221"/>
      <c r="I219" s="222"/>
    </row>
    <row r="220" spans="1:9" s="3" customFormat="1" ht="12.75">
      <c r="A220" s="162"/>
      <c r="B220" s="162"/>
      <c r="C220" s="69"/>
      <c r="D220" s="69"/>
      <c r="E220" s="69"/>
      <c r="F220" s="69"/>
      <c r="G220" s="69"/>
      <c r="H220" s="221"/>
      <c r="I220" s="222"/>
    </row>
    <row r="221" spans="1:9" s="3" customFormat="1" ht="12.75">
      <c r="A221" s="162"/>
      <c r="B221" s="162"/>
      <c r="C221" s="69"/>
      <c r="D221" s="69"/>
      <c r="E221" s="69"/>
      <c r="F221" s="69"/>
      <c r="G221" s="69"/>
      <c r="H221" s="221"/>
      <c r="I221" s="222"/>
    </row>
    <row r="222" spans="1:9" s="3" customFormat="1" ht="12.75">
      <c r="A222" s="162"/>
      <c r="B222" s="162"/>
      <c r="C222" s="69"/>
      <c r="D222" s="69"/>
      <c r="E222" s="69"/>
      <c r="F222" s="69"/>
      <c r="G222" s="69"/>
      <c r="H222" s="221"/>
      <c r="I222" s="222"/>
    </row>
    <row r="223" spans="1:9" s="3" customFormat="1" ht="12.75">
      <c r="A223" s="162"/>
      <c r="B223" s="162"/>
      <c r="C223" s="69"/>
      <c r="D223" s="69"/>
      <c r="E223" s="69"/>
      <c r="F223" s="69"/>
      <c r="G223" s="69"/>
      <c r="H223" s="221"/>
      <c r="I223" s="222"/>
    </row>
    <row r="224" spans="1:9" s="3" customFormat="1" ht="12.75">
      <c r="A224" s="162"/>
      <c r="B224" s="162"/>
      <c r="C224" s="69"/>
      <c r="D224" s="69"/>
      <c r="E224" s="69"/>
      <c r="F224" s="69"/>
      <c r="G224" s="69"/>
      <c r="H224" s="221"/>
      <c r="I224" s="222"/>
    </row>
    <row r="225" spans="1:9" s="3" customFormat="1" ht="12.75">
      <c r="A225" s="162"/>
      <c r="B225" s="162"/>
      <c r="C225" s="69"/>
      <c r="D225" s="69"/>
      <c r="E225" s="69"/>
      <c r="F225" s="69"/>
      <c r="G225" s="69"/>
      <c r="H225" s="221"/>
      <c r="I225" s="222"/>
    </row>
    <row r="226" spans="1:9" s="3" customFormat="1" ht="12.75">
      <c r="A226" s="162"/>
      <c r="B226" s="162"/>
      <c r="C226" s="69"/>
      <c r="D226" s="69"/>
      <c r="E226" s="69"/>
      <c r="F226" s="69"/>
      <c r="G226" s="69"/>
      <c r="H226" s="221"/>
      <c r="I226" s="222"/>
    </row>
    <row r="227" spans="1:9" s="3" customFormat="1" ht="12.75">
      <c r="A227" s="162"/>
      <c r="B227" s="162"/>
      <c r="C227" s="69"/>
      <c r="D227" s="69"/>
      <c r="E227" s="69"/>
      <c r="F227" s="69"/>
      <c r="G227" s="69"/>
      <c r="H227" s="221"/>
      <c r="I227" s="222"/>
    </row>
    <row r="228" spans="1:9" s="3" customFormat="1" ht="12.75">
      <c r="A228" s="162"/>
      <c r="B228" s="162"/>
      <c r="C228" s="69"/>
      <c r="D228" s="69"/>
      <c r="E228" s="69"/>
      <c r="F228" s="69"/>
      <c r="G228" s="69"/>
      <c r="H228" s="221"/>
      <c r="I228" s="222"/>
    </row>
    <row r="229" spans="1:9" s="3" customFormat="1" ht="12.75">
      <c r="A229" s="162"/>
      <c r="B229" s="162"/>
      <c r="C229" s="69"/>
      <c r="D229" s="69"/>
      <c r="E229" s="69"/>
      <c r="F229" s="69"/>
      <c r="G229" s="69"/>
      <c r="H229" s="221"/>
      <c r="I229" s="222"/>
    </row>
    <row r="230" spans="1:9" s="3" customFormat="1" ht="12.75">
      <c r="A230" s="162"/>
      <c r="B230" s="162"/>
      <c r="C230" s="69"/>
      <c r="D230" s="69"/>
      <c r="E230" s="69"/>
      <c r="F230" s="69"/>
      <c r="G230" s="69"/>
      <c r="H230" s="221"/>
      <c r="I230" s="222"/>
    </row>
    <row r="231" spans="1:9" s="3" customFormat="1" ht="12.75">
      <c r="A231" s="162"/>
      <c r="B231" s="162"/>
      <c r="C231" s="69"/>
      <c r="D231" s="69"/>
      <c r="E231" s="69"/>
      <c r="F231" s="69"/>
      <c r="G231" s="69"/>
      <c r="H231" s="221"/>
      <c r="I231" s="222"/>
    </row>
    <row r="232" spans="1:9" s="3" customFormat="1" ht="12.75">
      <c r="A232" s="162"/>
      <c r="B232" s="162"/>
      <c r="C232" s="69"/>
      <c r="D232" s="69"/>
      <c r="E232" s="69"/>
      <c r="F232" s="69"/>
      <c r="G232" s="69"/>
      <c r="H232" s="221"/>
      <c r="I232" s="222"/>
    </row>
    <row r="233" spans="1:9" s="3" customFormat="1" ht="12.75">
      <c r="A233" s="162"/>
      <c r="B233" s="162"/>
      <c r="C233" s="69"/>
      <c r="D233" s="69"/>
      <c r="E233" s="69"/>
      <c r="F233" s="69"/>
      <c r="G233" s="69"/>
      <c r="H233" s="221"/>
      <c r="I233" s="222"/>
    </row>
    <row r="234" spans="1:9" s="3" customFormat="1" ht="12.75">
      <c r="A234" s="162"/>
      <c r="B234" s="162"/>
      <c r="C234" s="69"/>
      <c r="D234" s="69"/>
      <c r="E234" s="69"/>
      <c r="F234" s="69"/>
      <c r="G234" s="69"/>
      <c r="H234" s="221"/>
      <c r="I234" s="222"/>
    </row>
    <row r="235" spans="1:9" s="3" customFormat="1" ht="12.75">
      <c r="A235" s="162"/>
      <c r="B235" s="162"/>
      <c r="C235" s="69"/>
      <c r="D235" s="69"/>
      <c r="E235" s="69"/>
      <c r="F235" s="69"/>
      <c r="G235" s="69"/>
      <c r="H235" s="221"/>
      <c r="I235" s="222"/>
    </row>
    <row r="236" spans="1:9" s="3" customFormat="1" ht="12.75">
      <c r="A236" s="162"/>
      <c r="B236" s="162"/>
      <c r="C236" s="69"/>
      <c r="D236" s="69"/>
      <c r="E236" s="69"/>
      <c r="F236" s="69"/>
      <c r="G236" s="69"/>
      <c r="H236" s="221"/>
      <c r="I236" s="222"/>
    </row>
    <row r="237" spans="1:9" s="3" customFormat="1" ht="12.75">
      <c r="A237" s="162"/>
      <c r="B237" s="162"/>
      <c r="C237" s="69"/>
      <c r="D237" s="69"/>
      <c r="E237" s="69"/>
      <c r="F237" s="69"/>
      <c r="G237" s="69"/>
      <c r="H237" s="221"/>
      <c r="I237" s="222"/>
    </row>
    <row r="238" spans="1:9" s="3" customFormat="1" ht="12.75">
      <c r="A238" s="162"/>
      <c r="B238" s="162"/>
      <c r="C238" s="69"/>
      <c r="D238" s="69"/>
      <c r="E238" s="69"/>
      <c r="F238" s="69"/>
      <c r="G238" s="69"/>
      <c r="H238" s="221"/>
      <c r="I238" s="222"/>
    </row>
    <row r="239" spans="1:9" s="3" customFormat="1" ht="12.75">
      <c r="A239" s="162"/>
      <c r="B239" s="162"/>
      <c r="C239" s="69"/>
      <c r="D239" s="69"/>
      <c r="E239" s="69"/>
      <c r="F239" s="69"/>
      <c r="G239" s="69"/>
      <c r="H239" s="221"/>
      <c r="I239" s="222"/>
    </row>
    <row r="240" spans="1:9" s="3" customFormat="1" ht="12.75">
      <c r="A240" s="162"/>
      <c r="B240" s="162"/>
      <c r="C240" s="69"/>
      <c r="D240" s="69"/>
      <c r="E240" s="69"/>
      <c r="F240" s="69"/>
      <c r="G240" s="69"/>
      <c r="H240" s="221"/>
      <c r="I240" s="222"/>
    </row>
    <row r="241" spans="1:9" s="3" customFormat="1" ht="12.75">
      <c r="A241" s="162"/>
      <c r="B241" s="162"/>
      <c r="C241" s="69"/>
      <c r="D241" s="69"/>
      <c r="E241" s="69"/>
      <c r="F241" s="69"/>
      <c r="G241" s="69"/>
      <c r="H241" s="221"/>
      <c r="I241" s="222"/>
    </row>
    <row r="242" spans="1:9" s="3" customFormat="1" ht="12.75">
      <c r="A242" s="162"/>
      <c r="B242" s="162"/>
      <c r="C242" s="69"/>
      <c r="D242" s="69"/>
      <c r="E242" s="69"/>
      <c r="F242" s="69"/>
      <c r="G242" s="69"/>
      <c r="H242" s="221"/>
      <c r="I242" s="222"/>
    </row>
    <row r="243" spans="1:9" s="3" customFormat="1" ht="12.75">
      <c r="A243" s="162"/>
      <c r="B243" s="162"/>
      <c r="C243" s="69"/>
      <c r="D243" s="69"/>
      <c r="E243" s="69"/>
      <c r="F243" s="69"/>
      <c r="G243" s="69"/>
      <c r="H243" s="221"/>
      <c r="I243" s="222"/>
    </row>
    <row r="244" spans="1:9" s="3" customFormat="1" ht="12.75">
      <c r="A244" s="162"/>
      <c r="B244" s="162"/>
      <c r="C244" s="69"/>
      <c r="D244" s="69"/>
      <c r="E244" s="69"/>
      <c r="F244" s="69"/>
      <c r="G244" s="69"/>
      <c r="H244" s="221"/>
      <c r="I244" s="222"/>
    </row>
    <row r="245" spans="1:9" s="3" customFormat="1" ht="12.75">
      <c r="A245" s="162"/>
      <c r="B245" s="162"/>
      <c r="C245" s="69"/>
      <c r="D245" s="69"/>
      <c r="E245" s="69"/>
      <c r="F245" s="69"/>
      <c r="G245" s="69"/>
      <c r="H245" s="221"/>
      <c r="I245" s="222"/>
    </row>
    <row r="246" spans="1:9" s="3" customFormat="1" ht="12.75">
      <c r="A246" s="162"/>
      <c r="B246" s="162"/>
      <c r="C246" s="69"/>
      <c r="D246" s="69"/>
      <c r="E246" s="69"/>
      <c r="F246" s="69"/>
      <c r="G246" s="69"/>
      <c r="H246" s="221"/>
      <c r="I246" s="222"/>
    </row>
    <row r="247" spans="1:9" s="3" customFormat="1" ht="12.75">
      <c r="A247" s="162"/>
      <c r="B247" s="162"/>
      <c r="C247" s="69"/>
      <c r="D247" s="69"/>
      <c r="E247" s="69"/>
      <c r="F247" s="69"/>
      <c r="G247" s="69"/>
      <c r="H247" s="221"/>
      <c r="I247" s="222"/>
    </row>
    <row r="248" spans="1:9" s="3" customFormat="1" ht="12.75">
      <c r="A248" s="162"/>
      <c r="B248" s="162"/>
      <c r="C248" s="69"/>
      <c r="D248" s="69"/>
      <c r="E248" s="69"/>
      <c r="F248" s="69"/>
      <c r="G248" s="69"/>
      <c r="H248" s="221"/>
      <c r="I248" s="222"/>
    </row>
    <row r="249" spans="1:9" s="3" customFormat="1" ht="12.75">
      <c r="A249" s="162"/>
      <c r="B249" s="162"/>
      <c r="C249" s="69"/>
      <c r="D249" s="69"/>
      <c r="E249" s="69"/>
      <c r="F249" s="69"/>
      <c r="G249" s="69"/>
      <c r="H249" s="221"/>
      <c r="I249" s="222"/>
    </row>
    <row r="250" spans="1:9" s="3" customFormat="1" ht="12.75">
      <c r="A250" s="162"/>
      <c r="B250" s="162"/>
      <c r="C250" s="69"/>
      <c r="D250" s="69"/>
      <c r="E250" s="69"/>
      <c r="F250" s="69"/>
      <c r="G250" s="69"/>
      <c r="H250" s="221"/>
      <c r="I250" s="222"/>
    </row>
    <row r="251" spans="1:9" s="3" customFormat="1" ht="12.75">
      <c r="A251" s="162"/>
      <c r="B251" s="162"/>
      <c r="C251" s="69"/>
      <c r="D251" s="69"/>
      <c r="E251" s="69"/>
      <c r="F251" s="69"/>
      <c r="G251" s="69"/>
      <c r="H251" s="221"/>
      <c r="I251" s="222"/>
    </row>
    <row r="252" spans="1:9" s="3" customFormat="1" ht="12.75">
      <c r="A252" s="162"/>
      <c r="B252" s="162"/>
      <c r="C252" s="69"/>
      <c r="D252" s="69"/>
      <c r="E252" s="69"/>
      <c r="F252" s="69"/>
      <c r="G252" s="69"/>
      <c r="H252" s="221"/>
      <c r="I252" s="222"/>
    </row>
    <row r="253" spans="1:9" s="3" customFormat="1" ht="12.75">
      <c r="A253" s="162"/>
      <c r="B253" s="162"/>
      <c r="C253" s="69"/>
      <c r="D253" s="69"/>
      <c r="E253" s="69"/>
      <c r="F253" s="69"/>
      <c r="G253" s="69"/>
      <c r="H253" s="221"/>
      <c r="I253" s="222"/>
    </row>
    <row r="254" spans="1:9" s="3" customFormat="1" ht="12.75">
      <c r="A254" s="162"/>
      <c r="B254" s="162"/>
      <c r="C254" s="69"/>
      <c r="D254" s="69"/>
      <c r="E254" s="69"/>
      <c r="F254" s="69"/>
      <c r="G254" s="69"/>
      <c r="H254" s="221"/>
      <c r="I254" s="222"/>
    </row>
    <row r="255" spans="1:9" s="3" customFormat="1" ht="12.75">
      <c r="A255" s="162"/>
      <c r="B255" s="162"/>
      <c r="C255" s="69"/>
      <c r="D255" s="69"/>
      <c r="E255" s="69"/>
      <c r="F255" s="69"/>
      <c r="G255" s="69"/>
      <c r="H255" s="221"/>
      <c r="I255" s="222"/>
    </row>
    <row r="256" spans="1:9" s="3" customFormat="1" ht="12.75">
      <c r="A256" s="162"/>
      <c r="B256" s="162"/>
      <c r="C256" s="69"/>
      <c r="D256" s="69"/>
      <c r="E256" s="69"/>
      <c r="F256" s="69"/>
      <c r="G256" s="69"/>
      <c r="H256" s="221"/>
      <c r="I256" s="222"/>
    </row>
    <row r="257" spans="1:9" s="3" customFormat="1" ht="12.75">
      <c r="A257" s="162"/>
      <c r="B257" s="162"/>
      <c r="C257" s="69"/>
      <c r="D257" s="69"/>
      <c r="E257" s="69"/>
      <c r="F257" s="69"/>
      <c r="G257" s="69"/>
      <c r="H257" s="221"/>
      <c r="I257" s="222"/>
    </row>
    <row r="258" spans="1:9" s="3" customFormat="1" ht="12.75">
      <c r="A258" s="162"/>
      <c r="B258" s="162"/>
      <c r="C258" s="69"/>
      <c r="D258" s="69"/>
      <c r="E258" s="69"/>
      <c r="F258" s="69"/>
      <c r="G258" s="69"/>
      <c r="H258" s="221"/>
      <c r="I258" s="222"/>
    </row>
    <row r="259" spans="1:9" s="3" customFormat="1" ht="12.75">
      <c r="A259" s="162"/>
      <c r="B259" s="162"/>
      <c r="C259" s="69"/>
      <c r="D259" s="69"/>
      <c r="E259" s="69"/>
      <c r="F259" s="69"/>
      <c r="G259" s="69"/>
      <c r="H259" s="221"/>
      <c r="I259" s="222"/>
    </row>
    <row r="260" spans="1:9" s="3" customFormat="1" ht="12.75">
      <c r="A260" s="162"/>
      <c r="B260" s="162"/>
      <c r="C260" s="69"/>
      <c r="D260" s="69"/>
      <c r="E260" s="69"/>
      <c r="F260" s="69"/>
      <c r="G260" s="69"/>
      <c r="H260" s="221"/>
      <c r="I260" s="222"/>
    </row>
    <row r="261" spans="1:9" s="3" customFormat="1" ht="12.75">
      <c r="A261" s="162"/>
      <c r="B261" s="162"/>
      <c r="C261" s="69"/>
      <c r="D261" s="69"/>
      <c r="E261" s="69"/>
      <c r="F261" s="69"/>
      <c r="G261" s="69"/>
      <c r="H261" s="221"/>
      <c r="I261" s="222"/>
    </row>
    <row r="262" spans="1:9" s="3" customFormat="1" ht="12.75">
      <c r="A262" s="162"/>
      <c r="B262" s="162"/>
      <c r="C262" s="69"/>
      <c r="D262" s="69"/>
      <c r="E262" s="69"/>
      <c r="F262" s="69"/>
      <c r="G262" s="69"/>
      <c r="H262" s="221"/>
      <c r="I262" s="222"/>
    </row>
    <row r="263" spans="1:9" s="3" customFormat="1" ht="12.75">
      <c r="A263" s="162"/>
      <c r="B263" s="162"/>
      <c r="C263" s="69"/>
      <c r="D263" s="69"/>
      <c r="E263" s="69"/>
      <c r="F263" s="69"/>
      <c r="G263" s="69"/>
      <c r="H263" s="221"/>
      <c r="I263" s="222"/>
    </row>
    <row r="264" spans="1:9" s="3" customFormat="1" ht="12.75">
      <c r="A264" s="162"/>
      <c r="B264" s="162"/>
      <c r="C264" s="69"/>
      <c r="D264" s="69"/>
      <c r="E264" s="69"/>
      <c r="F264" s="69"/>
      <c r="G264" s="69"/>
      <c r="H264" s="221"/>
      <c r="I264" s="222"/>
    </row>
    <row r="265" spans="1:9" s="3" customFormat="1" ht="12.75">
      <c r="A265" s="162"/>
      <c r="B265" s="162"/>
      <c r="C265" s="69"/>
      <c r="D265" s="69"/>
      <c r="E265" s="69"/>
      <c r="F265" s="69"/>
      <c r="G265" s="69"/>
      <c r="H265" s="221"/>
      <c r="I265" s="222"/>
    </row>
    <row r="266" spans="1:9" s="3" customFormat="1" ht="12.75">
      <c r="A266" s="162"/>
      <c r="B266" s="162"/>
      <c r="C266" s="69"/>
      <c r="D266" s="69"/>
      <c r="E266" s="69"/>
      <c r="F266" s="69"/>
      <c r="G266" s="69"/>
      <c r="H266" s="221"/>
      <c r="I266" s="222"/>
    </row>
    <row r="267" spans="1:9" s="3" customFormat="1" ht="12.75">
      <c r="A267" s="162"/>
      <c r="B267" s="162"/>
      <c r="C267" s="69"/>
      <c r="D267" s="69"/>
      <c r="E267" s="69"/>
      <c r="F267" s="69"/>
      <c r="G267" s="69"/>
      <c r="H267" s="221"/>
      <c r="I267" s="222"/>
    </row>
    <row r="268" spans="1:9" s="3" customFormat="1" ht="12.75">
      <c r="A268" s="162"/>
      <c r="B268" s="162"/>
      <c r="C268" s="69"/>
      <c r="D268" s="69"/>
      <c r="E268" s="69"/>
      <c r="F268" s="69"/>
      <c r="G268" s="69"/>
      <c r="H268" s="221"/>
      <c r="I268" s="222"/>
    </row>
    <row r="269" spans="1:9" s="3" customFormat="1" ht="12.75">
      <c r="A269" s="162"/>
      <c r="B269" s="162"/>
      <c r="C269" s="69"/>
      <c r="D269" s="69"/>
      <c r="E269" s="69"/>
      <c r="F269" s="69"/>
      <c r="G269" s="69"/>
      <c r="H269" s="221"/>
      <c r="I269" s="222"/>
    </row>
    <row r="270" spans="1:9" s="3" customFormat="1" ht="12.75">
      <c r="A270" s="162"/>
      <c r="B270" s="162"/>
      <c r="C270" s="69"/>
      <c r="D270" s="69"/>
      <c r="E270" s="69"/>
      <c r="F270" s="69"/>
      <c r="G270" s="69"/>
      <c r="H270" s="221"/>
      <c r="I270" s="222"/>
    </row>
    <row r="271" spans="1:9" s="3" customFormat="1" ht="12.75">
      <c r="A271" s="162"/>
      <c r="B271" s="162"/>
      <c r="C271" s="69"/>
      <c r="D271" s="69"/>
      <c r="E271" s="69"/>
      <c r="F271" s="69"/>
      <c r="G271" s="69"/>
      <c r="H271" s="221"/>
      <c r="I271" s="222"/>
    </row>
    <row r="272" spans="1:9" s="3" customFormat="1" ht="12.75">
      <c r="A272" s="162"/>
      <c r="B272" s="162"/>
      <c r="C272" s="69"/>
      <c r="D272" s="69"/>
      <c r="E272" s="69"/>
      <c r="F272" s="69"/>
      <c r="G272" s="69"/>
      <c r="H272" s="221"/>
      <c r="I272" s="222"/>
    </row>
    <row r="273" spans="1:9" s="3" customFormat="1" ht="12.75">
      <c r="A273" s="162"/>
      <c r="B273" s="162"/>
      <c r="C273" s="69"/>
      <c r="D273" s="69"/>
      <c r="E273" s="69"/>
      <c r="F273" s="69"/>
      <c r="G273" s="69"/>
      <c r="H273" s="221"/>
      <c r="I273" s="222"/>
    </row>
    <row r="274" spans="1:9" s="3" customFormat="1" ht="12.75">
      <c r="A274" s="162"/>
      <c r="B274" s="162"/>
      <c r="C274" s="69"/>
      <c r="D274" s="69"/>
      <c r="E274" s="69"/>
      <c r="F274" s="69"/>
      <c r="G274" s="69"/>
      <c r="H274" s="221"/>
      <c r="I274" s="222"/>
    </row>
    <row r="275" spans="1:9" s="3" customFormat="1" ht="12.75">
      <c r="A275" s="162"/>
      <c r="B275" s="162"/>
      <c r="C275" s="69"/>
      <c r="D275" s="69"/>
      <c r="E275" s="69"/>
      <c r="F275" s="69"/>
      <c r="G275" s="69"/>
      <c r="H275" s="221"/>
      <c r="I275" s="222"/>
    </row>
    <row r="276" spans="1:9" s="3" customFormat="1" ht="12.75">
      <c r="A276" s="162"/>
      <c r="B276" s="162"/>
      <c r="C276" s="69"/>
      <c r="D276" s="69"/>
      <c r="E276" s="69"/>
      <c r="F276" s="69"/>
      <c r="G276" s="69"/>
      <c r="H276" s="221"/>
      <c r="I276" s="222"/>
    </row>
    <row r="277" spans="1:9" s="3" customFormat="1" ht="12.75">
      <c r="A277" s="162"/>
      <c r="B277" s="162"/>
      <c r="C277" s="69"/>
      <c r="D277" s="69"/>
      <c r="E277" s="69"/>
      <c r="F277" s="69"/>
      <c r="G277" s="69"/>
      <c r="H277" s="221"/>
      <c r="I277" s="222"/>
    </row>
    <row r="278" spans="1:9" s="3" customFormat="1" ht="12.75">
      <c r="A278" s="162"/>
      <c r="B278" s="162"/>
      <c r="C278" s="69"/>
      <c r="D278" s="69"/>
      <c r="E278" s="69"/>
      <c r="F278" s="69"/>
      <c r="G278" s="69"/>
      <c r="H278" s="221"/>
      <c r="I278" s="222"/>
    </row>
    <row r="279" spans="1:9" s="3" customFormat="1" ht="12.75">
      <c r="A279" s="162"/>
      <c r="B279" s="162"/>
      <c r="C279" s="69"/>
      <c r="D279" s="69"/>
      <c r="E279" s="69"/>
      <c r="F279" s="69"/>
      <c r="G279" s="69"/>
      <c r="H279" s="221"/>
      <c r="I279" s="222"/>
    </row>
    <row r="280" spans="1:9" s="3" customFormat="1" ht="12.75">
      <c r="A280" s="162"/>
      <c r="B280" s="162"/>
      <c r="C280" s="69"/>
      <c r="D280" s="69"/>
      <c r="E280" s="69"/>
      <c r="F280" s="69"/>
      <c r="G280" s="69"/>
      <c r="H280" s="221"/>
      <c r="I280" s="222"/>
    </row>
    <row r="281" spans="1:9" s="3" customFormat="1" ht="12.75">
      <c r="A281" s="162"/>
      <c r="B281" s="162"/>
      <c r="C281" s="69"/>
      <c r="D281" s="69"/>
      <c r="E281" s="69"/>
      <c r="F281" s="69"/>
      <c r="G281" s="69"/>
      <c r="H281" s="221"/>
      <c r="I281" s="222"/>
    </row>
    <row r="282" spans="1:9" s="3" customFormat="1" ht="12.75">
      <c r="A282" s="162"/>
      <c r="B282" s="162"/>
      <c r="C282" s="69"/>
      <c r="D282" s="69"/>
      <c r="E282" s="69"/>
      <c r="F282" s="69"/>
      <c r="G282" s="69"/>
      <c r="H282" s="221"/>
      <c r="I282" s="222"/>
    </row>
    <row r="283" spans="1:9" s="3" customFormat="1" ht="12.75">
      <c r="A283" s="162"/>
      <c r="B283" s="162"/>
      <c r="C283" s="69"/>
      <c r="D283" s="69"/>
      <c r="E283" s="69"/>
      <c r="F283" s="69"/>
      <c r="G283" s="69"/>
      <c r="H283" s="221"/>
      <c r="I283" s="222"/>
    </row>
    <row r="284" spans="1:9" s="3" customFormat="1" ht="12.75">
      <c r="A284" s="162"/>
      <c r="B284" s="162"/>
      <c r="C284" s="69"/>
      <c r="D284" s="69"/>
      <c r="E284" s="69"/>
      <c r="F284" s="69"/>
      <c r="G284" s="69"/>
      <c r="H284" s="221"/>
      <c r="I284" s="222"/>
    </row>
    <row r="285" spans="1:9" s="3" customFormat="1" ht="12.75">
      <c r="A285" s="162"/>
      <c r="B285" s="162"/>
      <c r="C285" s="69"/>
      <c r="D285" s="69"/>
      <c r="E285" s="69"/>
      <c r="F285" s="69"/>
      <c r="G285" s="69"/>
      <c r="H285" s="221"/>
      <c r="I285" s="222"/>
    </row>
    <row r="286" spans="1:9" s="3" customFormat="1" ht="12.75">
      <c r="A286" s="162"/>
      <c r="B286" s="162"/>
      <c r="C286" s="69"/>
      <c r="D286" s="69"/>
      <c r="E286" s="69"/>
      <c r="F286" s="69"/>
      <c r="G286" s="69"/>
      <c r="H286" s="221"/>
      <c r="I286" s="222"/>
    </row>
    <row r="287" spans="1:9" s="3" customFormat="1" ht="12.75">
      <c r="A287" s="162"/>
      <c r="B287" s="162"/>
      <c r="C287" s="69"/>
      <c r="D287" s="69"/>
      <c r="E287" s="69"/>
      <c r="F287" s="69"/>
      <c r="G287" s="69"/>
      <c r="H287" s="221"/>
      <c r="I287" s="222"/>
    </row>
    <row r="288" spans="1:9" s="3" customFormat="1" ht="12.75">
      <c r="A288" s="162"/>
      <c r="B288" s="162"/>
      <c r="C288" s="69"/>
      <c r="D288" s="69"/>
      <c r="E288" s="69"/>
      <c r="F288" s="69"/>
      <c r="G288" s="69"/>
      <c r="H288" s="221"/>
      <c r="I288" s="222"/>
    </row>
    <row r="289" spans="1:9" s="3" customFormat="1" ht="12.75">
      <c r="A289" s="162"/>
      <c r="B289" s="162"/>
      <c r="C289" s="69"/>
      <c r="D289" s="69"/>
      <c r="E289" s="69"/>
      <c r="F289" s="69"/>
      <c r="G289" s="69"/>
      <c r="H289" s="221"/>
      <c r="I289" s="222"/>
    </row>
    <row r="290" spans="1:9" s="3" customFormat="1" ht="12.75">
      <c r="A290" s="162"/>
      <c r="B290" s="162"/>
      <c r="C290" s="69"/>
      <c r="D290" s="69"/>
      <c r="E290" s="69"/>
      <c r="F290" s="69"/>
      <c r="G290" s="69"/>
      <c r="H290" s="221"/>
      <c r="I290" s="222"/>
    </row>
    <row r="291" spans="1:9" s="3" customFormat="1" ht="12.75">
      <c r="A291" s="162"/>
      <c r="B291" s="162"/>
      <c r="C291" s="69"/>
      <c r="D291" s="69"/>
      <c r="E291" s="69"/>
      <c r="F291" s="69"/>
      <c r="G291" s="69"/>
      <c r="H291" s="221"/>
      <c r="I291" s="222"/>
    </row>
    <row r="292" spans="1:9" s="3" customFormat="1" ht="12.75">
      <c r="A292" s="162"/>
      <c r="B292" s="162"/>
      <c r="C292" s="69"/>
      <c r="D292" s="69"/>
      <c r="E292" s="69"/>
      <c r="F292" s="69"/>
      <c r="G292" s="69"/>
      <c r="H292" s="221"/>
      <c r="I292" s="222"/>
    </row>
    <row r="293" spans="1:9" s="3" customFormat="1" ht="12.75">
      <c r="A293" s="162"/>
      <c r="B293" s="162"/>
      <c r="C293" s="69"/>
      <c r="D293" s="69"/>
      <c r="E293" s="69"/>
      <c r="F293" s="69"/>
      <c r="G293" s="69"/>
      <c r="H293" s="221"/>
      <c r="I293" s="222"/>
    </row>
    <row r="294" spans="1:9" s="3" customFormat="1" ht="12.75">
      <c r="A294" s="162"/>
      <c r="B294" s="162"/>
      <c r="C294" s="69"/>
      <c r="D294" s="69"/>
      <c r="E294" s="69"/>
      <c r="F294" s="69"/>
      <c r="G294" s="69"/>
      <c r="H294" s="221"/>
      <c r="I294" s="222"/>
    </row>
    <row r="295" spans="1:9" s="3" customFormat="1" ht="12.75">
      <c r="A295" s="162"/>
      <c r="B295" s="162"/>
      <c r="C295" s="69"/>
      <c r="D295" s="69"/>
      <c r="E295" s="69"/>
      <c r="F295" s="69"/>
      <c r="G295" s="69"/>
      <c r="H295" s="221"/>
      <c r="I295" s="222"/>
    </row>
    <row r="296" spans="1:9" s="3" customFormat="1" ht="12.75">
      <c r="A296" s="162"/>
      <c r="B296" s="162"/>
      <c r="C296" s="69"/>
      <c r="D296" s="69"/>
      <c r="E296" s="69"/>
      <c r="F296" s="69"/>
      <c r="G296" s="69"/>
      <c r="H296" s="221"/>
      <c r="I296" s="222"/>
    </row>
    <row r="297" spans="1:9" s="3" customFormat="1" ht="12.75">
      <c r="A297" s="162"/>
      <c r="B297" s="162"/>
      <c r="C297" s="69"/>
      <c r="D297" s="69"/>
      <c r="E297" s="69"/>
      <c r="F297" s="69"/>
      <c r="G297" s="69"/>
      <c r="H297" s="221"/>
      <c r="I297" s="222"/>
    </row>
    <row r="298" spans="1:9" s="3" customFormat="1" ht="12.75">
      <c r="A298" s="162"/>
      <c r="B298" s="162"/>
      <c r="C298" s="69"/>
      <c r="D298" s="69"/>
      <c r="E298" s="69"/>
      <c r="F298" s="69"/>
      <c r="G298" s="69"/>
      <c r="H298" s="221"/>
      <c r="I298" s="222"/>
    </row>
    <row r="299" spans="1:9" s="3" customFormat="1" ht="12.75">
      <c r="A299" s="162"/>
      <c r="B299" s="162"/>
      <c r="C299" s="69"/>
      <c r="D299" s="69"/>
      <c r="E299" s="69"/>
      <c r="F299" s="69"/>
      <c r="G299" s="69"/>
      <c r="H299" s="221"/>
      <c r="I299" s="222"/>
    </row>
    <row r="300" spans="1:9" s="3" customFormat="1" ht="12.75">
      <c r="A300" s="162"/>
      <c r="B300" s="162"/>
      <c r="C300" s="69"/>
      <c r="D300" s="69"/>
      <c r="E300" s="69"/>
      <c r="F300" s="69"/>
      <c r="G300" s="69"/>
      <c r="H300" s="221"/>
      <c r="I300" s="222"/>
    </row>
    <row r="301" spans="1:9" s="3" customFormat="1" ht="12.75">
      <c r="A301" s="162"/>
      <c r="B301" s="162"/>
      <c r="C301" s="69"/>
      <c r="D301" s="69"/>
      <c r="E301" s="69"/>
      <c r="F301" s="69"/>
      <c r="G301" s="69"/>
      <c r="H301" s="221"/>
      <c r="I301" s="222"/>
    </row>
    <row r="302" spans="1:9" s="3" customFormat="1" ht="12.75">
      <c r="A302" s="162"/>
      <c r="B302" s="162"/>
      <c r="C302" s="69"/>
      <c r="D302" s="69"/>
      <c r="E302" s="69"/>
      <c r="F302" s="69"/>
      <c r="G302" s="69"/>
      <c r="H302" s="221"/>
      <c r="I302" s="222"/>
    </row>
    <row r="303" spans="1:9" s="3" customFormat="1" ht="12.75">
      <c r="A303" s="162"/>
      <c r="B303" s="162"/>
      <c r="C303" s="69"/>
      <c r="D303" s="69"/>
      <c r="E303" s="69"/>
      <c r="F303" s="69"/>
      <c r="G303" s="69"/>
      <c r="H303" s="221"/>
      <c r="I303" s="222"/>
    </row>
    <row r="304" spans="1:9" s="3" customFormat="1" ht="12.75">
      <c r="A304" s="162"/>
      <c r="B304" s="162"/>
      <c r="C304" s="69"/>
      <c r="D304" s="69"/>
      <c r="E304" s="69"/>
      <c r="F304" s="69"/>
      <c r="G304" s="69"/>
      <c r="H304" s="221"/>
      <c r="I304" s="222"/>
    </row>
    <row r="305" spans="1:9" s="3" customFormat="1" ht="12.75">
      <c r="A305" s="162"/>
      <c r="B305" s="162"/>
      <c r="C305" s="69"/>
      <c r="D305" s="69"/>
      <c r="E305" s="69"/>
      <c r="F305" s="69"/>
      <c r="G305" s="69"/>
      <c r="H305" s="221"/>
      <c r="I305" s="222"/>
    </row>
    <row r="306" spans="1:9" s="3" customFormat="1" ht="12.75">
      <c r="A306" s="162"/>
      <c r="B306" s="162"/>
      <c r="C306" s="69"/>
      <c r="D306" s="69"/>
      <c r="E306" s="69"/>
      <c r="F306" s="69"/>
      <c r="G306" s="69"/>
      <c r="H306" s="221"/>
      <c r="I306" s="222"/>
    </row>
    <row r="307" spans="1:9" s="3" customFormat="1" ht="12.75">
      <c r="A307" s="162"/>
      <c r="B307" s="162"/>
      <c r="C307" s="69"/>
      <c r="D307" s="69"/>
      <c r="E307" s="69"/>
      <c r="F307" s="69"/>
      <c r="G307" s="69"/>
      <c r="H307" s="221"/>
      <c r="I307" s="222"/>
    </row>
    <row r="308" spans="1:9" s="3" customFormat="1" ht="12.75">
      <c r="A308" s="162"/>
      <c r="B308" s="162"/>
      <c r="C308" s="69"/>
      <c r="D308" s="69"/>
      <c r="E308" s="69"/>
      <c r="F308" s="69"/>
      <c r="G308" s="69"/>
      <c r="H308" s="221"/>
      <c r="I308" s="222"/>
    </row>
    <row r="309" spans="1:9" s="3" customFormat="1" ht="12.75">
      <c r="A309" s="162"/>
      <c r="B309" s="162"/>
      <c r="C309" s="69"/>
      <c r="D309" s="69"/>
      <c r="E309" s="69"/>
      <c r="F309" s="69"/>
      <c r="G309" s="69"/>
      <c r="H309" s="221"/>
      <c r="I309" s="222"/>
    </row>
    <row r="310" spans="1:9" s="3" customFormat="1" ht="12.75">
      <c r="A310" s="162"/>
      <c r="B310" s="162"/>
      <c r="C310" s="69"/>
      <c r="D310" s="69"/>
      <c r="E310" s="69"/>
      <c r="F310" s="69"/>
      <c r="G310" s="69"/>
      <c r="H310" s="221"/>
      <c r="I310" s="222"/>
    </row>
    <row r="311" spans="1:9" s="3" customFormat="1" ht="12.75">
      <c r="A311" s="162"/>
      <c r="B311" s="162"/>
      <c r="C311" s="69"/>
      <c r="D311" s="69"/>
      <c r="E311" s="69"/>
      <c r="F311" s="69"/>
      <c r="G311" s="69"/>
      <c r="H311" s="221"/>
      <c r="I311" s="222"/>
    </row>
    <row r="312" spans="1:9" s="3" customFormat="1" ht="12.75">
      <c r="A312" s="162"/>
      <c r="B312" s="162"/>
      <c r="C312" s="69"/>
      <c r="D312" s="69"/>
      <c r="E312" s="69"/>
      <c r="F312" s="69"/>
      <c r="G312" s="69"/>
      <c r="H312" s="221"/>
      <c r="I312" s="222"/>
    </row>
    <row r="313" spans="1:9" s="3" customFormat="1" ht="12.75">
      <c r="A313" s="162"/>
      <c r="B313" s="162"/>
      <c r="C313" s="69"/>
      <c r="D313" s="69"/>
      <c r="E313" s="69"/>
      <c r="F313" s="69"/>
      <c r="G313" s="69"/>
      <c r="H313" s="221"/>
      <c r="I313" s="222"/>
    </row>
    <row r="314" spans="1:9" s="3" customFormat="1" ht="12.75">
      <c r="A314" s="162"/>
      <c r="B314" s="162"/>
      <c r="C314" s="69"/>
      <c r="D314" s="69"/>
      <c r="E314" s="69"/>
      <c r="F314" s="69"/>
      <c r="G314" s="69"/>
      <c r="H314" s="221"/>
      <c r="I314" s="222"/>
    </row>
    <row r="315" spans="2:9" ht="12.75">
      <c r="B315" s="162"/>
      <c r="C315" s="69"/>
      <c r="D315" s="69"/>
      <c r="E315" s="69"/>
      <c r="F315" s="69"/>
      <c r="G315" s="69"/>
      <c r="H315" s="221"/>
      <c r="I315" s="222"/>
    </row>
    <row r="316" spans="2:9" ht="12.75">
      <c r="B316" s="162"/>
      <c r="C316" s="69"/>
      <c r="D316" s="69"/>
      <c r="E316" s="69"/>
      <c r="F316" s="69"/>
      <c r="G316" s="69"/>
      <c r="H316" s="221"/>
      <c r="I316" s="222"/>
    </row>
  </sheetData>
  <sheetProtection/>
  <mergeCells count="3">
    <mergeCell ref="A1:I1"/>
    <mergeCell ref="A2:C2"/>
    <mergeCell ref="A3:C3"/>
  </mergeCells>
  <printOptions horizontalCentered="1"/>
  <pageMargins left="0.1968503937007874" right="0.1968503937007874" top="0.6299212598425197" bottom="0.5511811023622047" header="0.31496062992125984" footer="0.31496062992125984"/>
  <pageSetup firstPageNumber="548" useFirstPageNumber="1" horizontalDpi="600" verticalDpi="600" orientation="portrait" paperSize="9" scale="85" r:id="rId1"/>
  <headerFooter alignWithMargins="0">
    <oddFooter>&amp;C&amp;P</oddFooter>
  </headerFooter>
  <ignoredErrors>
    <ignoredError sqref="B19 B25 B45:B46 B59 B80:B81 B83 B85 B77:B78 B9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C17" sqref="C17"/>
    </sheetView>
  </sheetViews>
  <sheetFormatPr defaultColWidth="11.421875" defaultRowHeight="12.75"/>
  <cols>
    <col min="1" max="1" width="4.7109375" style="233" customWidth="1"/>
    <col min="2" max="2" width="5.140625" style="233" customWidth="1"/>
    <col min="3" max="3" width="43.140625" style="233" customWidth="1"/>
    <col min="4" max="4" width="12.28125" style="233" customWidth="1"/>
    <col min="5" max="7" width="12.28125" style="234" customWidth="1"/>
    <col min="8" max="8" width="8.00390625" style="234" customWidth="1"/>
    <col min="9" max="9" width="8.00390625" style="235" customWidth="1"/>
    <col min="10" max="16384" width="11.421875" style="46" customWidth="1"/>
  </cols>
  <sheetData>
    <row r="1" spans="1:9" ht="28.5" customHeight="1">
      <c r="A1" s="370" t="s">
        <v>47</v>
      </c>
      <c r="B1" s="371"/>
      <c r="C1" s="371"/>
      <c r="D1" s="371"/>
      <c r="E1" s="371"/>
      <c r="F1" s="372"/>
      <c r="G1" s="372"/>
      <c r="H1" s="372"/>
      <c r="I1" s="372"/>
    </row>
    <row r="2" spans="1:9" s="3" customFormat="1" ht="28.5" customHeight="1">
      <c r="A2" s="365" t="s">
        <v>246</v>
      </c>
      <c r="B2" s="366"/>
      <c r="C2" s="366"/>
      <c r="D2" s="116" t="s">
        <v>279</v>
      </c>
      <c r="E2" s="116" t="s">
        <v>271</v>
      </c>
      <c r="F2" s="116" t="s">
        <v>272</v>
      </c>
      <c r="G2" s="116" t="s">
        <v>273</v>
      </c>
      <c r="H2" s="117" t="s">
        <v>245</v>
      </c>
      <c r="I2" s="117" t="s">
        <v>245</v>
      </c>
    </row>
    <row r="3" spans="1:9" s="3" customFormat="1" ht="12.75" customHeight="1">
      <c r="A3" s="367">
        <v>1</v>
      </c>
      <c r="B3" s="368"/>
      <c r="C3" s="368"/>
      <c r="D3" s="118">
        <v>2</v>
      </c>
      <c r="E3" s="118">
        <v>3</v>
      </c>
      <c r="F3" s="118">
        <v>4</v>
      </c>
      <c r="G3" s="118">
        <v>5</v>
      </c>
      <c r="H3" s="119" t="s">
        <v>253</v>
      </c>
      <c r="I3" s="119" t="s">
        <v>254</v>
      </c>
    </row>
    <row r="4" spans="1:9" ht="24" customHeight="1">
      <c r="A4" s="227"/>
      <c r="B4" s="175"/>
      <c r="C4" s="227" t="s">
        <v>95</v>
      </c>
      <c r="D4" s="92">
        <f>D5-D16</f>
        <v>126079770</v>
      </c>
      <c r="E4" s="92">
        <f>E5-E16</f>
        <v>-11532318</v>
      </c>
      <c r="F4" s="92">
        <f>F5-F16</f>
        <v>-11532318</v>
      </c>
      <c r="G4" s="92">
        <f>G5-G16</f>
        <v>-55565140</v>
      </c>
      <c r="H4" s="130">
        <f>G4/D4*100</f>
        <v>-44.071416056675865</v>
      </c>
      <c r="I4" s="139">
        <f>G4/F4*100</f>
        <v>481.82108748648795</v>
      </c>
    </row>
    <row r="5" spans="1:9" ht="27" customHeight="1">
      <c r="A5" s="175">
        <v>8</v>
      </c>
      <c r="B5" s="175"/>
      <c r="C5" s="228" t="s">
        <v>36</v>
      </c>
      <c r="D5" s="92">
        <f>D9</f>
        <v>438822058</v>
      </c>
      <c r="E5" s="92">
        <f>E9</f>
        <v>458000000</v>
      </c>
      <c r="F5" s="92">
        <f>F9</f>
        <v>458000000</v>
      </c>
      <c r="G5" s="92">
        <f>G9</f>
        <v>439736965</v>
      </c>
      <c r="H5" s="130">
        <f aca="true" t="shared" si="0" ref="H5:H24">G5/D5*100</f>
        <v>100.20849157040324</v>
      </c>
      <c r="I5" s="139">
        <f>G5/F5*100</f>
        <v>96.01243777292576</v>
      </c>
    </row>
    <row r="6" spans="1:9" ht="15.75" customHeight="1" hidden="1">
      <c r="A6" s="229">
        <v>83</v>
      </c>
      <c r="B6" s="175"/>
      <c r="C6" s="230" t="s">
        <v>249</v>
      </c>
      <c r="D6" s="92">
        <f aca="true" t="shared" si="1" ref="D6:G7">D7</f>
        <v>0</v>
      </c>
      <c r="E6" s="92">
        <f t="shared" si="1"/>
        <v>0</v>
      </c>
      <c r="F6" s="92">
        <f t="shared" si="1"/>
        <v>0</v>
      </c>
      <c r="G6" s="92">
        <f t="shared" si="1"/>
        <v>0</v>
      </c>
      <c r="H6" s="130" t="e">
        <f t="shared" si="0"/>
        <v>#DIV/0!</v>
      </c>
      <c r="I6" s="130" t="s">
        <v>160</v>
      </c>
    </row>
    <row r="7" spans="1:9" ht="24" customHeight="1" hidden="1">
      <c r="A7" s="175">
        <v>834</v>
      </c>
      <c r="B7" s="175"/>
      <c r="C7" s="230" t="s">
        <v>250</v>
      </c>
      <c r="D7" s="92">
        <f t="shared" si="1"/>
        <v>0</v>
      </c>
      <c r="E7" s="92">
        <f t="shared" si="1"/>
        <v>0</v>
      </c>
      <c r="F7" s="92">
        <f t="shared" si="1"/>
        <v>0</v>
      </c>
      <c r="G7" s="92">
        <f t="shared" si="1"/>
        <v>0</v>
      </c>
      <c r="H7" s="130" t="e">
        <f t="shared" si="0"/>
        <v>#DIV/0!</v>
      </c>
      <c r="I7" s="130" t="s">
        <v>160</v>
      </c>
    </row>
    <row r="8" spans="1:9" ht="22.5" customHeight="1" hidden="1">
      <c r="A8" s="229"/>
      <c r="B8" s="177">
        <v>8341</v>
      </c>
      <c r="C8" s="151" t="s">
        <v>251</v>
      </c>
      <c r="D8" s="83">
        <v>0</v>
      </c>
      <c r="E8" s="83">
        <v>0</v>
      </c>
      <c r="F8" s="83">
        <v>0</v>
      </c>
      <c r="G8" s="83">
        <v>0</v>
      </c>
      <c r="H8" s="140" t="e">
        <f t="shared" si="0"/>
        <v>#DIV/0!</v>
      </c>
      <c r="I8" s="130" t="s">
        <v>160</v>
      </c>
    </row>
    <row r="9" spans="1:9" ht="18" customHeight="1">
      <c r="A9" s="229">
        <v>84</v>
      </c>
      <c r="B9" s="175"/>
      <c r="C9" s="176" t="s">
        <v>93</v>
      </c>
      <c r="D9" s="92">
        <f>D12+D14+D11</f>
        <v>438822058</v>
      </c>
      <c r="E9" s="92">
        <f>E12+E14+E10</f>
        <v>458000000</v>
      </c>
      <c r="F9" s="92">
        <f>F12+F14+F10</f>
        <v>458000000</v>
      </c>
      <c r="G9" s="92">
        <f>G12+G14+G11</f>
        <v>439736965</v>
      </c>
      <c r="H9" s="130">
        <f t="shared" si="0"/>
        <v>100.20849157040324</v>
      </c>
      <c r="I9" s="139">
        <f>G9/F9*100</f>
        <v>96.01243777292576</v>
      </c>
    </row>
    <row r="10" spans="1:9" ht="24.75" customHeight="1" hidden="1">
      <c r="A10" s="175">
        <v>842</v>
      </c>
      <c r="B10" s="175"/>
      <c r="C10" s="176" t="s">
        <v>233</v>
      </c>
      <c r="D10" s="92">
        <f>D11</f>
        <v>0</v>
      </c>
      <c r="E10" s="92">
        <f>E11</f>
        <v>0</v>
      </c>
      <c r="F10" s="92">
        <f>F11</f>
        <v>0</v>
      </c>
      <c r="G10" s="92">
        <f>G11</f>
        <v>0</v>
      </c>
      <c r="H10" s="130">
        <v>0</v>
      </c>
      <c r="I10" s="139">
        <v>0</v>
      </c>
    </row>
    <row r="11" spans="1:9" ht="24.75" customHeight="1" hidden="1">
      <c r="A11" s="175"/>
      <c r="B11" s="177">
        <v>8422</v>
      </c>
      <c r="C11" s="151" t="s">
        <v>234</v>
      </c>
      <c r="D11" s="294">
        <v>0</v>
      </c>
      <c r="E11" s="83">
        <v>0</v>
      </c>
      <c r="F11" s="83">
        <v>0</v>
      </c>
      <c r="G11" s="83">
        <v>0</v>
      </c>
      <c r="H11" s="140">
        <v>0</v>
      </c>
      <c r="I11" s="141">
        <v>0</v>
      </c>
    </row>
    <row r="12" spans="1:9" ht="24.75" customHeight="1">
      <c r="A12" s="175">
        <v>844</v>
      </c>
      <c r="B12" s="175"/>
      <c r="C12" s="94" t="s">
        <v>211</v>
      </c>
      <c r="D12" s="92">
        <f>D13</f>
        <v>46000000</v>
      </c>
      <c r="E12" s="92">
        <f>E13</f>
        <v>0</v>
      </c>
      <c r="F12" s="92">
        <f>F13</f>
        <v>0</v>
      </c>
      <c r="G12" s="92">
        <f>G13</f>
        <v>0</v>
      </c>
      <c r="H12" s="130">
        <f t="shared" si="0"/>
        <v>0</v>
      </c>
      <c r="I12" s="139">
        <v>0</v>
      </c>
    </row>
    <row r="13" spans="1:9" ht="24.75" customHeight="1">
      <c r="A13" s="175"/>
      <c r="B13" s="177">
        <v>8443</v>
      </c>
      <c r="C13" s="151" t="s">
        <v>212</v>
      </c>
      <c r="D13" s="294">
        <v>46000000</v>
      </c>
      <c r="E13" s="339">
        <v>0</v>
      </c>
      <c r="F13" s="339">
        <v>0</v>
      </c>
      <c r="G13" s="83">
        <v>0</v>
      </c>
      <c r="H13" s="140">
        <f t="shared" si="0"/>
        <v>0</v>
      </c>
      <c r="I13" s="347">
        <v>0</v>
      </c>
    </row>
    <row r="14" spans="1:9" ht="13.5" customHeight="1">
      <c r="A14" s="175">
        <v>847</v>
      </c>
      <c r="B14" s="175"/>
      <c r="C14" s="176" t="s">
        <v>189</v>
      </c>
      <c r="D14" s="92">
        <f>D15</f>
        <v>392822058</v>
      </c>
      <c r="E14" s="92">
        <f>E15</f>
        <v>458000000</v>
      </c>
      <c r="F14" s="92">
        <f>F15</f>
        <v>458000000</v>
      </c>
      <c r="G14" s="92">
        <f>G15</f>
        <v>439736965</v>
      </c>
      <c r="H14" s="130">
        <f t="shared" si="0"/>
        <v>111.94304292352138</v>
      </c>
      <c r="I14" s="139">
        <f aca="true" t="shared" si="2" ref="I14:I21">G14/F14*100</f>
        <v>96.01243777292576</v>
      </c>
    </row>
    <row r="15" spans="1:9" ht="13.5" customHeight="1">
      <c r="A15" s="229"/>
      <c r="B15" s="177">
        <v>8471</v>
      </c>
      <c r="C15" s="155" t="s">
        <v>213</v>
      </c>
      <c r="D15" s="294">
        <v>392822058</v>
      </c>
      <c r="E15" s="336">
        <v>458000000</v>
      </c>
      <c r="F15" s="336">
        <v>458000000</v>
      </c>
      <c r="G15" s="83">
        <v>439736965</v>
      </c>
      <c r="H15" s="140">
        <f t="shared" si="0"/>
        <v>111.94304292352138</v>
      </c>
      <c r="I15" s="346">
        <f t="shared" si="2"/>
        <v>96.01243777292576</v>
      </c>
    </row>
    <row r="16" spans="1:9" ht="25.5" customHeight="1">
      <c r="A16" s="175">
        <v>5</v>
      </c>
      <c r="B16" s="175"/>
      <c r="C16" s="231" t="s">
        <v>37</v>
      </c>
      <c r="D16" s="92">
        <f>D17</f>
        <v>312742288</v>
      </c>
      <c r="E16" s="92">
        <f>E17</f>
        <v>469532318</v>
      </c>
      <c r="F16" s="92">
        <f>F17</f>
        <v>469532318</v>
      </c>
      <c r="G16" s="92">
        <f>G17</f>
        <v>495302105</v>
      </c>
      <c r="H16" s="130">
        <f t="shared" si="0"/>
        <v>158.37388290770576</v>
      </c>
      <c r="I16" s="139">
        <f t="shared" si="2"/>
        <v>105.48839473069029</v>
      </c>
    </row>
    <row r="17" spans="1:9" ht="24" customHeight="1">
      <c r="A17" s="175">
        <v>54</v>
      </c>
      <c r="B17" s="177"/>
      <c r="C17" s="199" t="s">
        <v>203</v>
      </c>
      <c r="D17" s="92">
        <f>D18+D20+D23</f>
        <v>312742288</v>
      </c>
      <c r="E17" s="92">
        <f>E18+E20+E23</f>
        <v>469532318</v>
      </c>
      <c r="F17" s="92">
        <f>F18+F20+F23</f>
        <v>469532318</v>
      </c>
      <c r="G17" s="92">
        <f>G18+G20+G23</f>
        <v>495302105</v>
      </c>
      <c r="H17" s="130">
        <f t="shared" si="0"/>
        <v>158.37388290770576</v>
      </c>
      <c r="I17" s="139">
        <f t="shared" si="2"/>
        <v>105.48839473069029</v>
      </c>
    </row>
    <row r="18" spans="1:9" ht="41.25" customHeight="1">
      <c r="A18" s="175">
        <v>542</v>
      </c>
      <c r="B18" s="175"/>
      <c r="C18" s="94" t="s">
        <v>214</v>
      </c>
      <c r="D18" s="92">
        <f>D19</f>
        <v>4095860</v>
      </c>
      <c r="E18" s="92">
        <f>E19</f>
        <v>2600000</v>
      </c>
      <c r="F18" s="92">
        <f>F19</f>
        <v>2600000</v>
      </c>
      <c r="G18" s="92">
        <f>G19</f>
        <v>2624613</v>
      </c>
      <c r="H18" s="130">
        <f t="shared" si="0"/>
        <v>64.07965604293115</v>
      </c>
      <c r="I18" s="139">
        <f t="shared" si="2"/>
        <v>100.94665384615385</v>
      </c>
    </row>
    <row r="19" spans="1:9" ht="24.75" customHeight="1">
      <c r="A19" s="177"/>
      <c r="B19" s="177">
        <v>5422</v>
      </c>
      <c r="C19" s="151" t="s">
        <v>215</v>
      </c>
      <c r="D19" s="294">
        <v>4095860</v>
      </c>
      <c r="E19" s="336">
        <v>2600000</v>
      </c>
      <c r="F19" s="336">
        <v>2600000</v>
      </c>
      <c r="G19" s="83">
        <v>2624613</v>
      </c>
      <c r="H19" s="140">
        <f t="shared" si="0"/>
        <v>64.07965604293115</v>
      </c>
      <c r="I19" s="346">
        <f t="shared" si="2"/>
        <v>100.94665384615385</v>
      </c>
    </row>
    <row r="20" spans="1:9" ht="37.5" customHeight="1">
      <c r="A20" s="175">
        <v>544</v>
      </c>
      <c r="B20" s="175"/>
      <c r="C20" s="176" t="s">
        <v>216</v>
      </c>
      <c r="D20" s="92">
        <f>D21+D22</f>
        <v>242678766</v>
      </c>
      <c r="E20" s="92">
        <f>E21+E22</f>
        <v>366032318</v>
      </c>
      <c r="F20" s="92">
        <f>F21+F22</f>
        <v>366032318</v>
      </c>
      <c r="G20" s="92">
        <f>G21+G22</f>
        <v>391847750</v>
      </c>
      <c r="H20" s="130">
        <f t="shared" si="0"/>
        <v>161.46767039354404</v>
      </c>
      <c r="I20" s="139">
        <f t="shared" si="2"/>
        <v>107.05277395751705</v>
      </c>
    </row>
    <row r="21" spans="1:9" ht="24.75" customHeight="1">
      <c r="A21" s="175"/>
      <c r="B21" s="177">
        <v>5443</v>
      </c>
      <c r="C21" s="155" t="s">
        <v>219</v>
      </c>
      <c r="D21" s="294">
        <v>233793307</v>
      </c>
      <c r="E21" s="336">
        <v>366032318</v>
      </c>
      <c r="F21" s="336">
        <v>366032318</v>
      </c>
      <c r="G21" s="83">
        <v>391847750</v>
      </c>
      <c r="H21" s="140">
        <f t="shared" si="0"/>
        <v>167.60434891320477</v>
      </c>
      <c r="I21" s="346">
        <f t="shared" si="2"/>
        <v>107.05277395751705</v>
      </c>
    </row>
    <row r="22" spans="1:9" ht="24.75" customHeight="1">
      <c r="A22" s="175"/>
      <c r="B22" s="177">
        <v>5446</v>
      </c>
      <c r="C22" s="155" t="s">
        <v>217</v>
      </c>
      <c r="D22" s="294">
        <v>8885459</v>
      </c>
      <c r="E22" s="338">
        <v>0</v>
      </c>
      <c r="F22" s="338">
        <v>0</v>
      </c>
      <c r="G22" s="83">
        <v>0</v>
      </c>
      <c r="H22" s="140">
        <f t="shared" si="0"/>
        <v>0</v>
      </c>
      <c r="I22" s="346">
        <v>0</v>
      </c>
    </row>
    <row r="23" spans="1:9" ht="24.75" customHeight="1">
      <c r="A23" s="175">
        <v>547</v>
      </c>
      <c r="B23" s="232"/>
      <c r="C23" s="176" t="s">
        <v>190</v>
      </c>
      <c r="D23" s="92">
        <f>D24</f>
        <v>65967662</v>
      </c>
      <c r="E23" s="92">
        <f>E24</f>
        <v>100900000</v>
      </c>
      <c r="F23" s="92">
        <f>F24</f>
        <v>100900000</v>
      </c>
      <c r="G23" s="92">
        <f>G24</f>
        <v>100829742</v>
      </c>
      <c r="H23" s="130">
        <f t="shared" si="0"/>
        <v>152.84722687307</v>
      </c>
      <c r="I23" s="139">
        <f>G23/F23*100</f>
        <v>99.93036868186323</v>
      </c>
    </row>
    <row r="24" spans="1:9" s="145" customFormat="1" ht="24" customHeight="1">
      <c r="A24" s="232"/>
      <c r="B24" s="177">
        <v>5471</v>
      </c>
      <c r="C24" s="155" t="s">
        <v>218</v>
      </c>
      <c r="D24" s="294">
        <v>65967662</v>
      </c>
      <c r="E24" s="336">
        <v>100900000</v>
      </c>
      <c r="F24" s="336">
        <v>100900000</v>
      </c>
      <c r="G24" s="83">
        <v>100829742</v>
      </c>
      <c r="H24" s="140">
        <f t="shared" si="0"/>
        <v>152.84722687307</v>
      </c>
      <c r="I24" s="346">
        <f>G24/F24*100</f>
        <v>99.93036868186323</v>
      </c>
    </row>
    <row r="25" ht="19.5" customHeight="1"/>
  </sheetData>
  <sheetProtection/>
  <mergeCells count="3">
    <mergeCell ref="A1:I1"/>
    <mergeCell ref="A2:C2"/>
    <mergeCell ref="A3:C3"/>
  </mergeCells>
  <printOptions horizontalCentered="1"/>
  <pageMargins left="0.1968503937007874" right="0.1968503937007874" top="0.6299212598425197" bottom="0.5511811023622047" header="0.31496062992125984" footer="0.31496062992125984"/>
  <pageSetup firstPageNumber="550" useFirstPageNumber="1" horizontalDpi="600" verticalDpi="600" orientation="portrait" paperSize="9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020"/>
  <sheetViews>
    <sheetView tabSelected="1" view="pageBreakPreview" zoomScaleSheetLayoutView="100" zoomScalePageLayoutView="0" workbookViewId="0" topLeftCell="A22">
      <selection activeCell="C18" sqref="C18"/>
    </sheetView>
  </sheetViews>
  <sheetFormatPr defaultColWidth="11.421875" defaultRowHeight="12.75"/>
  <cols>
    <col min="1" max="1" width="8.28125" style="273" customWidth="1"/>
    <col min="2" max="2" width="54.7109375" style="274" customWidth="1"/>
    <col min="3" max="4" width="13.7109375" style="73" customWidth="1"/>
    <col min="5" max="5" width="12.7109375" style="73" bestFit="1" customWidth="1"/>
    <col min="6" max="6" width="8.140625" style="143" bestFit="1" customWidth="1"/>
    <col min="7" max="7" width="16.28125" style="36" customWidth="1"/>
    <col min="8" max="8" width="14.421875" style="36" customWidth="1"/>
    <col min="9" max="9" width="4.00390625" style="36" customWidth="1"/>
    <col min="10" max="10" width="12.7109375" style="36" customWidth="1"/>
    <col min="11" max="11" width="2.57421875" style="36" customWidth="1"/>
    <col min="12" max="12" width="14.7109375" style="36" customWidth="1"/>
    <col min="13" max="16384" width="11.421875" style="36" customWidth="1"/>
  </cols>
  <sheetData>
    <row r="1" spans="1:7" ht="25.5" customHeight="1">
      <c r="A1" s="373" t="s">
        <v>119</v>
      </c>
      <c r="B1" s="373"/>
      <c r="C1" s="373"/>
      <c r="D1" s="373"/>
      <c r="E1" s="373"/>
      <c r="F1" s="374"/>
      <c r="G1"/>
    </row>
    <row r="2" spans="1:7" ht="28.5" customHeight="1">
      <c r="A2" s="375" t="s">
        <v>246</v>
      </c>
      <c r="B2" s="376"/>
      <c r="C2" s="116" t="s">
        <v>287</v>
      </c>
      <c r="D2" s="116" t="s">
        <v>288</v>
      </c>
      <c r="E2" s="116" t="s">
        <v>273</v>
      </c>
      <c r="F2" s="117" t="s">
        <v>245</v>
      </c>
      <c r="G2" s="66"/>
    </row>
    <row r="3" spans="1:7" ht="12.75" customHeight="1">
      <c r="A3" s="377" t="s">
        <v>247</v>
      </c>
      <c r="B3" s="378"/>
      <c r="C3" s="118">
        <v>2</v>
      </c>
      <c r="D3" s="118">
        <v>3</v>
      </c>
      <c r="E3" s="118">
        <v>4</v>
      </c>
      <c r="F3" s="119" t="s">
        <v>252</v>
      </c>
      <c r="G3" s="66"/>
    </row>
    <row r="4" spans="1:12" s="52" customFormat="1" ht="22.5" customHeight="1">
      <c r="A4" s="227" t="s">
        <v>168</v>
      </c>
      <c r="B4" s="236" t="s">
        <v>120</v>
      </c>
      <c r="C4" s="92">
        <f>C6+C87+C117+C129+C269</f>
        <v>3131348514</v>
      </c>
      <c r="D4" s="92">
        <f>D6+D87+D117+D129+D269</f>
        <v>3131348514</v>
      </c>
      <c r="E4" s="92">
        <f>E6+E87+E117+E129+E269</f>
        <v>3083764403.06</v>
      </c>
      <c r="F4" s="139">
        <f>E4/D4*100</f>
        <v>98.4803955635326</v>
      </c>
      <c r="G4" s="35">
        <f>'rashodi-opći dio'!E4+'rashodi-opći dio'!E71+'račun financiranja'!E16</f>
        <v>3131348514</v>
      </c>
      <c r="H4" s="35">
        <f>'rashodi-opći dio'!F4+'rashodi-opći dio'!F71+'račun financiranja'!F16</f>
        <v>3131348514</v>
      </c>
      <c r="I4" s="56"/>
      <c r="J4" s="35">
        <f>'rashodi-opći dio'!G4+'rashodi-opći dio'!G71+'račun financiranja'!G16</f>
        <v>3083764403</v>
      </c>
      <c r="K4" s="56"/>
      <c r="L4" s="35"/>
    </row>
    <row r="5" spans="1:12" s="52" customFormat="1" ht="12.75" customHeight="1">
      <c r="A5" s="227"/>
      <c r="B5" s="236"/>
      <c r="C5" s="92"/>
      <c r="D5" s="92"/>
      <c r="E5" s="92"/>
      <c r="F5" s="139"/>
      <c r="G5" s="84"/>
      <c r="H5" s="35"/>
      <c r="I5" s="56"/>
      <c r="J5" s="35"/>
      <c r="K5" s="56"/>
      <c r="L5" s="35"/>
    </row>
    <row r="6" spans="1:7" s="88" customFormat="1" ht="12.75">
      <c r="A6" s="229">
        <v>100</v>
      </c>
      <c r="B6" s="176" t="s">
        <v>145</v>
      </c>
      <c r="C6" s="92">
        <f>C8+C57+C66+C74+C81</f>
        <v>253252686</v>
      </c>
      <c r="D6" s="92">
        <f>D8+D57+D66+D74+D81</f>
        <v>246880686</v>
      </c>
      <c r="E6" s="92">
        <f>E8+E57+E66+E74+E81</f>
        <v>235948280</v>
      </c>
      <c r="F6" s="139">
        <f aca="true" t="shared" si="0" ref="F6:F70">E6/D6*100</f>
        <v>95.57178563575444</v>
      </c>
      <c r="G6" s="87"/>
    </row>
    <row r="7" spans="1:7" ht="12.75">
      <c r="A7" s="152"/>
      <c r="B7" s="237"/>
      <c r="C7" s="92"/>
      <c r="D7" s="92"/>
      <c r="E7" s="92"/>
      <c r="F7" s="139"/>
      <c r="G7" s="58"/>
    </row>
    <row r="8" spans="1:7" ht="12.75">
      <c r="A8" s="238" t="s">
        <v>100</v>
      </c>
      <c r="B8" s="180" t="s">
        <v>101</v>
      </c>
      <c r="C8" s="92">
        <f>C10+C20+C46+C51</f>
        <v>204000000</v>
      </c>
      <c r="D8" s="92">
        <f>D10+D20+D46+D51</f>
        <v>198000000</v>
      </c>
      <c r="E8" s="92">
        <f>E10+E20+E46+E51</f>
        <v>189994163</v>
      </c>
      <c r="F8" s="139">
        <f t="shared" si="0"/>
        <v>95.95664797979798</v>
      </c>
      <c r="G8" s="58"/>
    </row>
    <row r="9" spans="1:7" ht="12.75" customHeight="1" hidden="1">
      <c r="A9" s="179">
        <v>3</v>
      </c>
      <c r="B9" s="180" t="s">
        <v>63</v>
      </c>
      <c r="C9" s="92">
        <f>C10+C20+C46+C51</f>
        <v>204000000</v>
      </c>
      <c r="D9" s="92">
        <f>D10+D20+D46+D51</f>
        <v>198000000</v>
      </c>
      <c r="E9" s="92">
        <f>E10+E20+E46+E51</f>
        <v>189994163</v>
      </c>
      <c r="F9" s="139">
        <f t="shared" si="0"/>
        <v>95.95664797979798</v>
      </c>
      <c r="G9" s="58"/>
    </row>
    <row r="10" spans="1:7" ht="12.75">
      <c r="A10" s="179">
        <v>31</v>
      </c>
      <c r="B10" s="180" t="s">
        <v>64</v>
      </c>
      <c r="C10" s="92">
        <f>C11+C15+C17</f>
        <v>137569750</v>
      </c>
      <c r="D10" s="92">
        <f>D11+D15+D17</f>
        <v>131569750</v>
      </c>
      <c r="E10" s="92">
        <f>E11+E15+E17</f>
        <v>129474192</v>
      </c>
      <c r="F10" s="139">
        <f t="shared" si="0"/>
        <v>98.40726458779469</v>
      </c>
      <c r="G10" s="58"/>
    </row>
    <row r="11" spans="1:7" ht="12.75">
      <c r="A11" s="179">
        <v>311</v>
      </c>
      <c r="B11" s="180" t="s">
        <v>197</v>
      </c>
      <c r="C11" s="92">
        <f>SUM(C12:C14)</f>
        <v>115110000</v>
      </c>
      <c r="D11" s="92">
        <f>SUM(D12:D14)</f>
        <v>110110000</v>
      </c>
      <c r="E11" s="92">
        <f>SUM(E12:E14)</f>
        <v>109274338</v>
      </c>
      <c r="F11" s="139">
        <f t="shared" si="0"/>
        <v>99.24106620652076</v>
      </c>
      <c r="G11" s="58"/>
    </row>
    <row r="12" spans="1:7" ht="12.75">
      <c r="A12" s="150">
        <v>3111</v>
      </c>
      <c r="B12" s="149" t="s">
        <v>65</v>
      </c>
      <c r="C12" s="336">
        <v>113660000</v>
      </c>
      <c r="D12" s="336">
        <v>108660000</v>
      </c>
      <c r="E12" s="83">
        <v>108374405</v>
      </c>
      <c r="F12" s="346">
        <f t="shared" si="0"/>
        <v>99.7371663905761</v>
      </c>
      <c r="G12" s="57"/>
    </row>
    <row r="13" spans="1:7" ht="12.75">
      <c r="A13" s="150">
        <v>3113</v>
      </c>
      <c r="B13" s="149" t="s">
        <v>192</v>
      </c>
      <c r="C13" s="336">
        <v>1000000</v>
      </c>
      <c r="D13" s="336">
        <v>1000000</v>
      </c>
      <c r="E13" s="83">
        <v>493783</v>
      </c>
      <c r="F13" s="346">
        <f t="shared" si="0"/>
        <v>49.3783</v>
      </c>
      <c r="G13" s="57"/>
    </row>
    <row r="14" spans="1:7" ht="12.75">
      <c r="A14" s="150">
        <v>3114</v>
      </c>
      <c r="B14" s="149" t="s">
        <v>67</v>
      </c>
      <c r="C14" s="336">
        <v>450000</v>
      </c>
      <c r="D14" s="336">
        <v>450000</v>
      </c>
      <c r="E14" s="83">
        <v>406150</v>
      </c>
      <c r="F14" s="346">
        <f t="shared" si="0"/>
        <v>90.25555555555556</v>
      </c>
      <c r="G14" s="57"/>
    </row>
    <row r="15" spans="1:7" ht="12.75">
      <c r="A15" s="179">
        <v>312</v>
      </c>
      <c r="B15" s="180" t="s">
        <v>68</v>
      </c>
      <c r="C15" s="92">
        <f>C16</f>
        <v>2200000</v>
      </c>
      <c r="D15" s="92">
        <f>D16</f>
        <v>2200000</v>
      </c>
      <c r="E15" s="92">
        <f>E16</f>
        <v>1411125</v>
      </c>
      <c r="F15" s="139">
        <f t="shared" si="0"/>
        <v>64.14204545454545</v>
      </c>
      <c r="G15" s="35"/>
    </row>
    <row r="16" spans="1:7" ht="12.75">
      <c r="A16" s="239">
        <v>3121</v>
      </c>
      <c r="B16" s="206" t="s">
        <v>68</v>
      </c>
      <c r="C16" s="336">
        <v>2200000</v>
      </c>
      <c r="D16" s="336">
        <v>2200000</v>
      </c>
      <c r="E16" s="82">
        <v>1411125</v>
      </c>
      <c r="F16" s="346">
        <f t="shared" si="0"/>
        <v>64.14204545454545</v>
      </c>
      <c r="G16" s="57"/>
    </row>
    <row r="17" spans="1:7" ht="12.75">
      <c r="A17" s="179">
        <v>313</v>
      </c>
      <c r="B17" s="180" t="s">
        <v>69</v>
      </c>
      <c r="C17" s="92">
        <f>SUM(C18:C19)</f>
        <v>20259750</v>
      </c>
      <c r="D17" s="92">
        <f>SUM(D18:D19)</f>
        <v>19259750</v>
      </c>
      <c r="E17" s="92">
        <f>SUM(E18:E19)</f>
        <v>18788729</v>
      </c>
      <c r="F17" s="139">
        <f t="shared" si="0"/>
        <v>97.55437635483327</v>
      </c>
      <c r="G17" s="57"/>
    </row>
    <row r="18" spans="1:7" ht="12.75">
      <c r="A18" s="239">
        <v>3132</v>
      </c>
      <c r="B18" s="206" t="s">
        <v>195</v>
      </c>
      <c r="C18" s="336">
        <v>18175500</v>
      </c>
      <c r="D18" s="336">
        <v>17275500</v>
      </c>
      <c r="E18" s="82">
        <v>16931539</v>
      </c>
      <c r="F18" s="346">
        <f t="shared" si="0"/>
        <v>98.0089664553848</v>
      </c>
      <c r="G18" s="57"/>
    </row>
    <row r="19" spans="1:7" ht="12.75">
      <c r="A19" s="239">
        <v>3133</v>
      </c>
      <c r="B19" s="206" t="s">
        <v>196</v>
      </c>
      <c r="C19" s="336">
        <v>2084250</v>
      </c>
      <c r="D19" s="336">
        <v>1984250</v>
      </c>
      <c r="E19" s="82">
        <v>1857190</v>
      </c>
      <c r="F19" s="346">
        <f t="shared" si="0"/>
        <v>93.59657301247323</v>
      </c>
      <c r="G19" s="57"/>
    </row>
    <row r="20" spans="1:7" s="37" customFormat="1" ht="12.75">
      <c r="A20" s="179">
        <v>32</v>
      </c>
      <c r="B20" s="240" t="s">
        <v>2</v>
      </c>
      <c r="C20" s="92">
        <f>C21+C25+C30+C39</f>
        <v>64875000</v>
      </c>
      <c r="D20" s="92">
        <f>D21+D25+D30+D39</f>
        <v>64875000</v>
      </c>
      <c r="E20" s="92">
        <f>E21+E25+E30+E39</f>
        <v>59364181</v>
      </c>
      <c r="F20" s="139">
        <f t="shared" si="0"/>
        <v>91.50548131021195</v>
      </c>
      <c r="G20" s="58"/>
    </row>
    <row r="21" spans="1:7" ht="12.75">
      <c r="A21" s="179">
        <v>321</v>
      </c>
      <c r="B21" s="180" t="s">
        <v>6</v>
      </c>
      <c r="C21" s="92">
        <f>SUM(C22:C24)</f>
        <v>9425000</v>
      </c>
      <c r="D21" s="92">
        <f>SUM(D22:D24)</f>
        <v>9425000</v>
      </c>
      <c r="E21" s="92">
        <f>SUM(E22:E24)</f>
        <v>7708320</v>
      </c>
      <c r="F21" s="139">
        <f t="shared" si="0"/>
        <v>81.78588859416446</v>
      </c>
      <c r="G21" s="57"/>
    </row>
    <row r="22" spans="1:7" ht="12.75">
      <c r="A22" s="239">
        <v>3211</v>
      </c>
      <c r="B22" s="210" t="s">
        <v>70</v>
      </c>
      <c r="C22" s="336">
        <v>2500000</v>
      </c>
      <c r="D22" s="336">
        <v>2600000</v>
      </c>
      <c r="E22" s="82">
        <v>2368060</v>
      </c>
      <c r="F22" s="346">
        <f t="shared" si="0"/>
        <v>91.07923076923076</v>
      </c>
      <c r="G22" s="57"/>
    </row>
    <row r="23" spans="1:7" ht="12.75">
      <c r="A23" s="239">
        <v>3212</v>
      </c>
      <c r="B23" s="210" t="s">
        <v>71</v>
      </c>
      <c r="C23" s="336">
        <v>5000000</v>
      </c>
      <c r="D23" s="336">
        <v>5000000</v>
      </c>
      <c r="E23" s="82">
        <v>4385188</v>
      </c>
      <c r="F23" s="346">
        <f t="shared" si="0"/>
        <v>87.70376</v>
      </c>
      <c r="G23" s="57"/>
    </row>
    <row r="24" spans="1:7" ht="12.75">
      <c r="A24" s="241" t="s">
        <v>4</v>
      </c>
      <c r="B24" s="174" t="s">
        <v>5</v>
      </c>
      <c r="C24" s="336">
        <v>1925000</v>
      </c>
      <c r="D24" s="336">
        <v>1825000</v>
      </c>
      <c r="E24" s="82">
        <v>955072</v>
      </c>
      <c r="F24" s="346">
        <f t="shared" si="0"/>
        <v>52.33271232876713</v>
      </c>
      <c r="G24" s="57"/>
    </row>
    <row r="25" spans="1:7" ht="12.75">
      <c r="A25" s="179">
        <v>322</v>
      </c>
      <c r="B25" s="180" t="s">
        <v>72</v>
      </c>
      <c r="C25" s="92">
        <f>SUM(C26:C29)</f>
        <v>8600000</v>
      </c>
      <c r="D25" s="92">
        <f>SUM(D26:D29)</f>
        <v>8600000</v>
      </c>
      <c r="E25" s="92">
        <f>SUM(E26:E29)</f>
        <v>7907825</v>
      </c>
      <c r="F25" s="139">
        <f t="shared" si="0"/>
        <v>91.9514534883721</v>
      </c>
      <c r="G25" s="57"/>
    </row>
    <row r="26" spans="1:7" ht="12.75">
      <c r="A26" s="242">
        <v>3221</v>
      </c>
      <c r="B26" s="149" t="s">
        <v>73</v>
      </c>
      <c r="C26" s="336">
        <v>2000000</v>
      </c>
      <c r="D26" s="336">
        <v>2650000</v>
      </c>
      <c r="E26" s="83">
        <v>2349977</v>
      </c>
      <c r="F26" s="346">
        <f t="shared" si="0"/>
        <v>88.67837735849056</v>
      </c>
      <c r="G26" s="57"/>
    </row>
    <row r="27" spans="1:7" ht="12.75">
      <c r="A27" s="242">
        <v>3223</v>
      </c>
      <c r="B27" s="149" t="s">
        <v>75</v>
      </c>
      <c r="C27" s="336">
        <v>6000000</v>
      </c>
      <c r="D27" s="336">
        <v>5600000</v>
      </c>
      <c r="E27" s="83">
        <v>5321028</v>
      </c>
      <c r="F27" s="346">
        <f t="shared" si="0"/>
        <v>95.01835714285714</v>
      </c>
      <c r="G27" s="57"/>
    </row>
    <row r="28" spans="1:7" ht="12.75">
      <c r="A28" s="242">
        <v>3224</v>
      </c>
      <c r="B28" s="243" t="s">
        <v>7</v>
      </c>
      <c r="C28" s="336">
        <v>200000</v>
      </c>
      <c r="D28" s="336">
        <v>150000</v>
      </c>
      <c r="E28" s="83">
        <v>89513</v>
      </c>
      <c r="F28" s="346">
        <f t="shared" si="0"/>
        <v>59.675333333333334</v>
      </c>
      <c r="G28" s="57"/>
    </row>
    <row r="29" spans="1:7" ht="12.75">
      <c r="A29" s="242" t="s">
        <v>8</v>
      </c>
      <c r="B29" s="243" t="s">
        <v>9</v>
      </c>
      <c r="C29" s="336">
        <v>400000</v>
      </c>
      <c r="D29" s="336">
        <v>200000</v>
      </c>
      <c r="E29" s="83">
        <v>147307</v>
      </c>
      <c r="F29" s="346">
        <f t="shared" si="0"/>
        <v>73.65350000000001</v>
      </c>
      <c r="G29" s="57"/>
    </row>
    <row r="30" spans="1:7" ht="12.75">
      <c r="A30" s="179">
        <v>323</v>
      </c>
      <c r="B30" s="180" t="s">
        <v>10</v>
      </c>
      <c r="C30" s="92">
        <f>SUM(C31:C38)</f>
        <v>41250000</v>
      </c>
      <c r="D30" s="92">
        <f>SUM(D31:D38)</f>
        <v>41250000</v>
      </c>
      <c r="E30" s="92">
        <f>SUM(E31:E38)</f>
        <v>38687066</v>
      </c>
      <c r="F30" s="139">
        <f t="shared" si="0"/>
        <v>93.78682666666667</v>
      </c>
      <c r="G30" s="57"/>
    </row>
    <row r="31" spans="1:7" ht="12.75">
      <c r="A31" s="150">
        <v>3231</v>
      </c>
      <c r="B31" s="65" t="s">
        <v>76</v>
      </c>
      <c r="C31" s="336">
        <v>5000000</v>
      </c>
      <c r="D31" s="336">
        <v>5300000</v>
      </c>
      <c r="E31" s="83">
        <v>5102900</v>
      </c>
      <c r="F31" s="346">
        <f t="shared" si="0"/>
        <v>96.2811320754717</v>
      </c>
      <c r="G31" s="57"/>
    </row>
    <row r="32" spans="1:7" ht="12.75">
      <c r="A32" s="150">
        <v>3232</v>
      </c>
      <c r="B32" s="243" t="s">
        <v>11</v>
      </c>
      <c r="C32" s="336">
        <v>23000000</v>
      </c>
      <c r="D32" s="336">
        <v>22700000</v>
      </c>
      <c r="E32" s="83">
        <v>21304860</v>
      </c>
      <c r="F32" s="346">
        <f t="shared" si="0"/>
        <v>93.85400881057268</v>
      </c>
      <c r="G32" s="57"/>
    </row>
    <row r="33" spans="1:7" ht="12.75">
      <c r="A33" s="150">
        <v>3233</v>
      </c>
      <c r="B33" s="244" t="s">
        <v>77</v>
      </c>
      <c r="C33" s="336">
        <v>700000</v>
      </c>
      <c r="D33" s="336">
        <v>700000</v>
      </c>
      <c r="E33" s="83">
        <v>360049</v>
      </c>
      <c r="F33" s="346">
        <f t="shared" si="0"/>
        <v>51.43557142857142</v>
      </c>
      <c r="G33" s="57"/>
    </row>
    <row r="34" spans="1:7" ht="12.75">
      <c r="A34" s="150">
        <v>3234</v>
      </c>
      <c r="B34" s="244" t="s">
        <v>78</v>
      </c>
      <c r="C34" s="336">
        <v>2500000</v>
      </c>
      <c r="D34" s="336">
        <v>2500000</v>
      </c>
      <c r="E34" s="83">
        <v>2098194</v>
      </c>
      <c r="F34" s="346">
        <f t="shared" si="0"/>
        <v>83.92775999999999</v>
      </c>
      <c r="G34" s="57"/>
    </row>
    <row r="35" spans="1:7" ht="12.75">
      <c r="A35" s="150">
        <v>3235</v>
      </c>
      <c r="B35" s="244" t="s">
        <v>79</v>
      </c>
      <c r="C35" s="336">
        <v>4400000</v>
      </c>
      <c r="D35" s="336">
        <v>4700000</v>
      </c>
      <c r="E35" s="83">
        <v>4775401</v>
      </c>
      <c r="F35" s="346">
        <f t="shared" si="0"/>
        <v>101.6042765957447</v>
      </c>
      <c r="G35" s="57"/>
    </row>
    <row r="36" spans="1:7" ht="12.75">
      <c r="A36" s="150">
        <v>3236</v>
      </c>
      <c r="B36" s="244" t="s">
        <v>281</v>
      </c>
      <c r="C36" s="336">
        <v>750000</v>
      </c>
      <c r="D36" s="336">
        <v>650000</v>
      </c>
      <c r="E36" s="83">
        <v>345045</v>
      </c>
      <c r="F36" s="346">
        <f t="shared" si="0"/>
        <v>53.08384615384616</v>
      </c>
      <c r="G36" s="57"/>
    </row>
    <row r="37" spans="1:7" ht="12.75">
      <c r="A37" s="150">
        <v>3237</v>
      </c>
      <c r="B37" s="243" t="s">
        <v>12</v>
      </c>
      <c r="C37" s="336">
        <v>3700000</v>
      </c>
      <c r="D37" s="336">
        <v>3700000</v>
      </c>
      <c r="E37" s="83">
        <v>3690836</v>
      </c>
      <c r="F37" s="346">
        <f t="shared" si="0"/>
        <v>99.75232432432432</v>
      </c>
      <c r="G37" s="57"/>
    </row>
    <row r="38" spans="1:7" ht="12.75">
      <c r="A38" s="150">
        <v>3239</v>
      </c>
      <c r="B38" s="243" t="s">
        <v>80</v>
      </c>
      <c r="C38" s="336">
        <v>1200000</v>
      </c>
      <c r="D38" s="336">
        <v>1000000</v>
      </c>
      <c r="E38" s="83">
        <v>1009781</v>
      </c>
      <c r="F38" s="346">
        <f t="shared" si="0"/>
        <v>100.9781</v>
      </c>
      <c r="G38" s="57"/>
    </row>
    <row r="39" spans="1:7" ht="12.75">
      <c r="A39" s="179">
        <v>329</v>
      </c>
      <c r="B39" s="180" t="s">
        <v>82</v>
      </c>
      <c r="C39" s="92">
        <f>SUM(C40:C45)</f>
        <v>5600000</v>
      </c>
      <c r="D39" s="92">
        <f>SUM(D40:D45)</f>
        <v>5600000</v>
      </c>
      <c r="E39" s="92">
        <f>SUM(E40:E45)</f>
        <v>5060970</v>
      </c>
      <c r="F39" s="139">
        <f t="shared" si="0"/>
        <v>90.37446428571428</v>
      </c>
      <c r="G39" s="57"/>
    </row>
    <row r="40" spans="1:7" ht="12.75">
      <c r="A40" s="150">
        <v>3291</v>
      </c>
      <c r="B40" s="149" t="s">
        <v>149</v>
      </c>
      <c r="C40" s="336">
        <v>300000</v>
      </c>
      <c r="D40" s="336">
        <v>300000</v>
      </c>
      <c r="E40" s="83">
        <v>234642</v>
      </c>
      <c r="F40" s="346">
        <f t="shared" si="0"/>
        <v>78.214</v>
      </c>
      <c r="G40" s="57"/>
    </row>
    <row r="41" spans="1:7" ht="12.75">
      <c r="A41" s="150">
        <v>3292</v>
      </c>
      <c r="B41" s="149" t="s">
        <v>83</v>
      </c>
      <c r="C41" s="336">
        <v>2000000</v>
      </c>
      <c r="D41" s="336">
        <v>1700000</v>
      </c>
      <c r="E41" s="83">
        <v>1611617</v>
      </c>
      <c r="F41" s="346">
        <f t="shared" si="0"/>
        <v>94.801</v>
      </c>
      <c r="G41" s="57"/>
    </row>
    <row r="42" spans="1:7" ht="12.75">
      <c r="A42" s="150">
        <v>3293</v>
      </c>
      <c r="B42" s="149" t="s">
        <v>84</v>
      </c>
      <c r="C42" s="336">
        <v>700000</v>
      </c>
      <c r="D42" s="336">
        <v>700000</v>
      </c>
      <c r="E42" s="83">
        <v>559056</v>
      </c>
      <c r="F42" s="346">
        <f t="shared" si="0"/>
        <v>79.86514285714286</v>
      </c>
      <c r="G42" s="57"/>
    </row>
    <row r="43" spans="1:7" ht="12.75">
      <c r="A43" s="150">
        <v>3294</v>
      </c>
      <c r="B43" s="149" t="s">
        <v>282</v>
      </c>
      <c r="C43" s="336">
        <v>350000</v>
      </c>
      <c r="D43" s="336">
        <v>350000</v>
      </c>
      <c r="E43" s="83">
        <v>270566</v>
      </c>
      <c r="F43" s="346">
        <f t="shared" si="0"/>
        <v>77.30457142857144</v>
      </c>
      <c r="G43" s="57"/>
    </row>
    <row r="44" spans="1:7" ht="12.75">
      <c r="A44" s="150">
        <v>3295</v>
      </c>
      <c r="B44" s="149" t="s">
        <v>198</v>
      </c>
      <c r="C44" s="336">
        <v>1550000</v>
      </c>
      <c r="D44" s="336">
        <v>1850000</v>
      </c>
      <c r="E44" s="83">
        <v>1837646</v>
      </c>
      <c r="F44" s="346">
        <f t="shared" si="0"/>
        <v>99.33221621621622</v>
      </c>
      <c r="G44" s="57"/>
    </row>
    <row r="45" spans="1:7" ht="12.75">
      <c r="A45" s="150">
        <v>3299</v>
      </c>
      <c r="B45" s="149" t="s">
        <v>82</v>
      </c>
      <c r="C45" s="336">
        <v>700000</v>
      </c>
      <c r="D45" s="336">
        <v>700000</v>
      </c>
      <c r="E45" s="83">
        <v>547443</v>
      </c>
      <c r="F45" s="346">
        <f t="shared" si="0"/>
        <v>78.20614285714285</v>
      </c>
      <c r="G45" s="57"/>
    </row>
    <row r="46" spans="1:7" ht="12.75">
      <c r="A46" s="179">
        <v>34</v>
      </c>
      <c r="B46" s="180" t="s">
        <v>176</v>
      </c>
      <c r="C46" s="92">
        <f>C47</f>
        <v>1355250</v>
      </c>
      <c r="D46" s="92">
        <f>D47</f>
        <v>1355250</v>
      </c>
      <c r="E46" s="92">
        <f>E47</f>
        <v>1109321</v>
      </c>
      <c r="F46" s="139">
        <f t="shared" si="0"/>
        <v>81.85360634569267</v>
      </c>
      <c r="G46" s="57"/>
    </row>
    <row r="47" spans="1:7" ht="12.75">
      <c r="A47" s="179">
        <v>343</v>
      </c>
      <c r="B47" s="180" t="s">
        <v>96</v>
      </c>
      <c r="C47" s="92">
        <f>SUM(C48:C50)</f>
        <v>1355250</v>
      </c>
      <c r="D47" s="92">
        <f>SUM(D48:D50)</f>
        <v>1355250</v>
      </c>
      <c r="E47" s="92">
        <f>SUM(E48:E50)</f>
        <v>1109321</v>
      </c>
      <c r="F47" s="139">
        <f t="shared" si="0"/>
        <v>81.85360634569267</v>
      </c>
      <c r="G47" s="57"/>
    </row>
    <row r="48" spans="1:7" ht="12.75">
      <c r="A48" s="152">
        <v>3431</v>
      </c>
      <c r="B48" s="178" t="s">
        <v>97</v>
      </c>
      <c r="C48" s="336">
        <v>1305250</v>
      </c>
      <c r="D48" s="336">
        <v>1305250</v>
      </c>
      <c r="E48" s="83">
        <v>1108021</v>
      </c>
      <c r="F48" s="346">
        <f t="shared" si="0"/>
        <v>84.88956138670753</v>
      </c>
      <c r="G48" s="57"/>
    </row>
    <row r="49" spans="1:7" ht="12.75" customHeight="1" hidden="1">
      <c r="A49" s="152">
        <v>3432</v>
      </c>
      <c r="B49" s="178" t="s">
        <v>267</v>
      </c>
      <c r="C49" s="338">
        <v>0</v>
      </c>
      <c r="D49" s="338">
        <v>0</v>
      </c>
      <c r="E49" s="83">
        <v>0</v>
      </c>
      <c r="F49" s="346">
        <v>0</v>
      </c>
      <c r="G49" s="57"/>
    </row>
    <row r="50" spans="1:7" ht="12.75">
      <c r="A50" s="152">
        <v>3433</v>
      </c>
      <c r="B50" s="178" t="s">
        <v>98</v>
      </c>
      <c r="C50" s="336">
        <v>50000</v>
      </c>
      <c r="D50" s="338">
        <v>50000</v>
      </c>
      <c r="E50" s="83">
        <v>1300</v>
      </c>
      <c r="F50" s="346">
        <f t="shared" si="0"/>
        <v>2.6</v>
      </c>
      <c r="G50" s="57"/>
    </row>
    <row r="51" spans="1:7" ht="12.75">
      <c r="A51" s="179">
        <v>38</v>
      </c>
      <c r="B51" s="180" t="s">
        <v>199</v>
      </c>
      <c r="C51" s="92">
        <f>C52+C54</f>
        <v>200000</v>
      </c>
      <c r="D51" s="92">
        <f>D52+D54</f>
        <v>200000</v>
      </c>
      <c r="E51" s="92">
        <f>E52+E54</f>
        <v>46469</v>
      </c>
      <c r="F51" s="139">
        <f t="shared" si="0"/>
        <v>23.2345</v>
      </c>
      <c r="G51" s="57"/>
    </row>
    <row r="52" spans="1:7" ht="12.75">
      <c r="A52" s="179">
        <v>381</v>
      </c>
      <c r="B52" s="180" t="s">
        <v>17</v>
      </c>
      <c r="C52" s="92">
        <f>C53</f>
        <v>200000</v>
      </c>
      <c r="D52" s="92">
        <f>D53</f>
        <v>200000</v>
      </c>
      <c r="E52" s="92">
        <f>E53</f>
        <v>46469</v>
      </c>
      <c r="F52" s="139">
        <f t="shared" si="0"/>
        <v>23.2345</v>
      </c>
      <c r="G52" s="57"/>
    </row>
    <row r="53" spans="1:7" ht="12.75">
      <c r="A53" s="242">
        <v>3811</v>
      </c>
      <c r="B53" s="149" t="s">
        <v>17</v>
      </c>
      <c r="C53" s="339">
        <v>200000</v>
      </c>
      <c r="D53" s="339">
        <v>200000</v>
      </c>
      <c r="E53" s="83">
        <v>46469</v>
      </c>
      <c r="F53" s="346">
        <f t="shared" si="0"/>
        <v>23.2345</v>
      </c>
      <c r="G53" s="57"/>
    </row>
    <row r="54" spans="1:7" ht="12.75" hidden="1">
      <c r="A54" s="179">
        <v>383</v>
      </c>
      <c r="B54" s="180" t="s">
        <v>260</v>
      </c>
      <c r="C54" s="92">
        <v>0</v>
      </c>
      <c r="D54" s="92">
        <v>0</v>
      </c>
      <c r="E54" s="92">
        <f>E55</f>
        <v>0</v>
      </c>
      <c r="F54" s="139">
        <v>0</v>
      </c>
      <c r="G54" s="57"/>
    </row>
    <row r="55" spans="1:7" ht="12.75" hidden="1">
      <c r="A55" s="164">
        <v>3834</v>
      </c>
      <c r="B55" s="165" t="s">
        <v>259</v>
      </c>
      <c r="C55" s="83">
        <v>0</v>
      </c>
      <c r="D55" s="83">
        <v>0</v>
      </c>
      <c r="E55" s="83">
        <v>0</v>
      </c>
      <c r="F55" s="141">
        <v>0</v>
      </c>
      <c r="G55" s="58"/>
    </row>
    <row r="56" spans="1:7" ht="12.75">
      <c r="A56" s="242"/>
      <c r="B56" s="149"/>
      <c r="C56" s="83"/>
      <c r="D56" s="83"/>
      <c r="E56" s="83"/>
      <c r="F56" s="139"/>
      <c r="G56" s="58"/>
    </row>
    <row r="57" spans="1:7" ht="12.75" customHeight="1">
      <c r="A57" s="238" t="s">
        <v>102</v>
      </c>
      <c r="B57" s="240" t="s">
        <v>103</v>
      </c>
      <c r="C57" s="92">
        <f aca="true" t="shared" si="1" ref="C57:E59">C58</f>
        <v>7447000</v>
      </c>
      <c r="D57" s="92">
        <f t="shared" si="1"/>
        <v>7075000</v>
      </c>
      <c r="E57" s="92">
        <f t="shared" si="1"/>
        <v>4987811</v>
      </c>
      <c r="F57" s="139">
        <f t="shared" si="0"/>
        <v>70.49909540636042</v>
      </c>
      <c r="G57" s="58"/>
    </row>
    <row r="58" spans="1:7" ht="12.75" hidden="1">
      <c r="A58" s="238">
        <v>4</v>
      </c>
      <c r="B58" s="240" t="s">
        <v>91</v>
      </c>
      <c r="C58" s="92">
        <f t="shared" si="1"/>
        <v>7447000</v>
      </c>
      <c r="D58" s="92">
        <f t="shared" si="1"/>
        <v>7075000</v>
      </c>
      <c r="E58" s="92">
        <f t="shared" si="1"/>
        <v>4987811</v>
      </c>
      <c r="F58" s="139">
        <f t="shared" si="0"/>
        <v>70.49909540636042</v>
      </c>
      <c r="G58" s="58"/>
    </row>
    <row r="59" spans="1:7" ht="12.75">
      <c r="A59" s="238">
        <v>42</v>
      </c>
      <c r="B59" s="240" t="s">
        <v>19</v>
      </c>
      <c r="C59" s="92">
        <f t="shared" si="1"/>
        <v>7447000</v>
      </c>
      <c r="D59" s="92">
        <f t="shared" si="1"/>
        <v>7075000</v>
      </c>
      <c r="E59" s="92">
        <f t="shared" si="1"/>
        <v>4987811</v>
      </c>
      <c r="F59" s="139">
        <f t="shared" si="0"/>
        <v>70.49909540636042</v>
      </c>
      <c r="G59" s="58"/>
    </row>
    <row r="60" spans="1:7" ht="12.75">
      <c r="A60" s="238">
        <v>422</v>
      </c>
      <c r="B60" s="240" t="s">
        <v>29</v>
      </c>
      <c r="C60" s="92">
        <f>SUM(C61:C64)</f>
        <v>7447000</v>
      </c>
      <c r="D60" s="92">
        <f>SUM(D61:D64)</f>
        <v>7075000</v>
      </c>
      <c r="E60" s="92">
        <f>SUM(E61:E64)</f>
        <v>4987811</v>
      </c>
      <c r="F60" s="139">
        <f t="shared" si="0"/>
        <v>70.49909540636042</v>
      </c>
      <c r="G60" s="57"/>
    </row>
    <row r="61" spans="1:7" ht="12.75">
      <c r="A61" s="245" t="s">
        <v>25</v>
      </c>
      <c r="B61" s="246" t="s">
        <v>26</v>
      </c>
      <c r="C61" s="336">
        <v>1235000</v>
      </c>
      <c r="D61" s="336">
        <v>1385000</v>
      </c>
      <c r="E61" s="83">
        <v>883730</v>
      </c>
      <c r="F61" s="346">
        <f t="shared" si="0"/>
        <v>63.807220216606495</v>
      </c>
      <c r="G61" s="57"/>
    </row>
    <row r="62" spans="1:7" ht="12.75">
      <c r="A62" s="242" t="s">
        <v>27</v>
      </c>
      <c r="B62" s="243" t="s">
        <v>28</v>
      </c>
      <c r="C62" s="336">
        <v>100000</v>
      </c>
      <c r="D62" s="336">
        <v>100000</v>
      </c>
      <c r="E62" s="83">
        <v>79444</v>
      </c>
      <c r="F62" s="346">
        <f t="shared" si="0"/>
        <v>79.444</v>
      </c>
      <c r="G62" s="57"/>
    </row>
    <row r="63" spans="1:7" ht="12.75">
      <c r="A63" s="242">
        <v>4224</v>
      </c>
      <c r="B63" s="149" t="s">
        <v>161</v>
      </c>
      <c r="C63" s="336">
        <v>1025000</v>
      </c>
      <c r="D63" s="336">
        <v>1135000</v>
      </c>
      <c r="E63" s="83">
        <v>695322</v>
      </c>
      <c r="F63" s="346">
        <f t="shared" si="0"/>
        <v>61.261850220264314</v>
      </c>
      <c r="G63" s="57"/>
    </row>
    <row r="64" spans="1:7" ht="12.75">
      <c r="A64" s="242" t="s">
        <v>30</v>
      </c>
      <c r="B64" s="243" t="s">
        <v>1</v>
      </c>
      <c r="C64" s="336">
        <v>5087000</v>
      </c>
      <c r="D64" s="336">
        <v>4455000</v>
      </c>
      <c r="E64" s="83">
        <v>3329315</v>
      </c>
      <c r="F64" s="346">
        <f t="shared" si="0"/>
        <v>74.7320987654321</v>
      </c>
      <c r="G64" s="58"/>
    </row>
    <row r="65" spans="1:7" ht="12.75">
      <c r="A65" s="242"/>
      <c r="B65" s="243"/>
      <c r="C65" s="83"/>
      <c r="D65" s="83"/>
      <c r="E65" s="83"/>
      <c r="F65" s="139"/>
      <c r="G65" s="58"/>
    </row>
    <row r="66" spans="1:7" ht="12.75" customHeight="1">
      <c r="A66" s="238" t="s">
        <v>104</v>
      </c>
      <c r="B66" s="240" t="s">
        <v>105</v>
      </c>
      <c r="C66" s="92">
        <f aca="true" t="shared" si="2" ref="C66:E67">C67</f>
        <v>10000000</v>
      </c>
      <c r="D66" s="92">
        <f t="shared" si="2"/>
        <v>10000000</v>
      </c>
      <c r="E66" s="92">
        <f t="shared" si="2"/>
        <v>9571941</v>
      </c>
      <c r="F66" s="139">
        <f t="shared" si="0"/>
        <v>95.71941000000001</v>
      </c>
      <c r="G66" s="58"/>
    </row>
    <row r="67" spans="1:7" ht="12.75" hidden="1">
      <c r="A67" s="238">
        <v>4</v>
      </c>
      <c r="B67" s="240" t="s">
        <v>177</v>
      </c>
      <c r="C67" s="92">
        <f t="shared" si="2"/>
        <v>10000000</v>
      </c>
      <c r="D67" s="92">
        <f t="shared" si="2"/>
        <v>10000000</v>
      </c>
      <c r="E67" s="92">
        <f t="shared" si="2"/>
        <v>9571941</v>
      </c>
      <c r="F67" s="139">
        <f t="shared" si="0"/>
        <v>95.71941000000001</v>
      </c>
      <c r="G67" s="58"/>
    </row>
    <row r="68" spans="1:7" ht="12.75">
      <c r="A68" s="238">
        <v>42</v>
      </c>
      <c r="B68" s="240" t="s">
        <v>178</v>
      </c>
      <c r="C68" s="92">
        <f>C69+C71</f>
        <v>10000000</v>
      </c>
      <c r="D68" s="92">
        <f>D69+D71</f>
        <v>10000000</v>
      </c>
      <c r="E68" s="92">
        <f>E69+E71</f>
        <v>9571941</v>
      </c>
      <c r="F68" s="139">
        <f t="shared" si="0"/>
        <v>95.71941000000001</v>
      </c>
      <c r="G68" s="58"/>
    </row>
    <row r="69" spans="1:7" ht="12.75">
      <c r="A69" s="238">
        <v>422</v>
      </c>
      <c r="B69" s="240" t="s">
        <v>29</v>
      </c>
      <c r="C69" s="92">
        <f>C70</f>
        <v>4500000</v>
      </c>
      <c r="D69" s="92">
        <f>D70</f>
        <v>4500000</v>
      </c>
      <c r="E69" s="92">
        <f>E70</f>
        <v>4122986</v>
      </c>
      <c r="F69" s="139">
        <f t="shared" si="0"/>
        <v>91.6219111111111</v>
      </c>
      <c r="G69" s="57"/>
    </row>
    <row r="70" spans="1:7" ht="12.75">
      <c r="A70" s="245" t="s">
        <v>25</v>
      </c>
      <c r="B70" s="149" t="s">
        <v>26</v>
      </c>
      <c r="C70" s="336">
        <v>4500000</v>
      </c>
      <c r="D70" s="336">
        <v>4500000</v>
      </c>
      <c r="E70" s="83">
        <v>4122986</v>
      </c>
      <c r="F70" s="346">
        <f t="shared" si="0"/>
        <v>91.6219111111111</v>
      </c>
      <c r="G70" s="57"/>
    </row>
    <row r="71" spans="1:7" ht="12.75">
      <c r="A71" s="238">
        <v>426</v>
      </c>
      <c r="B71" s="240" t="s">
        <v>154</v>
      </c>
      <c r="C71" s="92">
        <f>C72</f>
        <v>5500000</v>
      </c>
      <c r="D71" s="92">
        <f>D72</f>
        <v>5500000</v>
      </c>
      <c r="E71" s="92">
        <f>E72</f>
        <v>5448955</v>
      </c>
      <c r="F71" s="139">
        <f aca="true" t="shared" si="3" ref="F71:F129">E71/D71*100</f>
        <v>99.07190909090909</v>
      </c>
      <c r="G71" s="57"/>
    </row>
    <row r="72" spans="1:7" ht="12.75">
      <c r="A72" s="242">
        <v>4262</v>
      </c>
      <c r="B72" s="65" t="s">
        <v>153</v>
      </c>
      <c r="C72" s="336">
        <v>5500000</v>
      </c>
      <c r="D72" s="336">
        <v>5500000</v>
      </c>
      <c r="E72" s="83">
        <v>5448955</v>
      </c>
      <c r="F72" s="346">
        <f t="shared" si="3"/>
        <v>99.07190909090909</v>
      </c>
      <c r="G72" s="57"/>
    </row>
    <row r="73" spans="1:7" ht="12.75">
      <c r="A73" s="242"/>
      <c r="B73" s="149"/>
      <c r="C73" s="83"/>
      <c r="D73" s="83"/>
      <c r="E73" s="83"/>
      <c r="F73" s="139"/>
      <c r="G73" s="58"/>
    </row>
    <row r="74" spans="1:7" ht="12.75" customHeight="1">
      <c r="A74" s="238" t="s">
        <v>106</v>
      </c>
      <c r="B74" s="240" t="s">
        <v>167</v>
      </c>
      <c r="C74" s="92">
        <f aca="true" t="shared" si="4" ref="C74:E76">C75</f>
        <v>142000</v>
      </c>
      <c r="D74" s="92">
        <f t="shared" si="4"/>
        <v>142000</v>
      </c>
      <c r="E74" s="92">
        <f t="shared" si="4"/>
        <v>141056</v>
      </c>
      <c r="F74" s="139">
        <f aca="true" t="shared" si="5" ref="F74:F79">E74/D74*100</f>
        <v>99.33521126760564</v>
      </c>
      <c r="G74" s="58"/>
    </row>
    <row r="75" spans="1:7" ht="12.75" hidden="1">
      <c r="A75" s="238">
        <v>4</v>
      </c>
      <c r="B75" s="240" t="s">
        <v>177</v>
      </c>
      <c r="C75" s="92">
        <f t="shared" si="4"/>
        <v>142000</v>
      </c>
      <c r="D75" s="92">
        <f t="shared" si="4"/>
        <v>142000</v>
      </c>
      <c r="E75" s="92">
        <f t="shared" si="4"/>
        <v>141056</v>
      </c>
      <c r="F75" s="139">
        <f t="shared" si="5"/>
        <v>99.33521126760564</v>
      </c>
      <c r="G75" s="58"/>
    </row>
    <row r="76" spans="1:7" ht="12.75">
      <c r="A76" s="238">
        <v>42</v>
      </c>
      <c r="B76" s="240" t="s">
        <v>19</v>
      </c>
      <c r="C76" s="92">
        <f>C77</f>
        <v>142000</v>
      </c>
      <c r="D76" s="92">
        <f>D77</f>
        <v>142000</v>
      </c>
      <c r="E76" s="92">
        <f t="shared" si="4"/>
        <v>141056</v>
      </c>
      <c r="F76" s="139">
        <f t="shared" si="5"/>
        <v>99.33521126760564</v>
      </c>
      <c r="G76" s="58"/>
    </row>
    <row r="77" spans="1:7" s="147" customFormat="1" ht="12.75">
      <c r="A77" s="238">
        <v>423</v>
      </c>
      <c r="B77" s="240" t="s">
        <v>179</v>
      </c>
      <c r="C77" s="92">
        <f>C78+C79</f>
        <v>142000</v>
      </c>
      <c r="D77" s="92">
        <f>D78+D79</f>
        <v>142000</v>
      </c>
      <c r="E77" s="92">
        <f>E78+E79</f>
        <v>141056</v>
      </c>
      <c r="F77" s="139">
        <f t="shared" si="5"/>
        <v>99.33521126760564</v>
      </c>
      <c r="G77" s="146"/>
    </row>
    <row r="78" spans="1:7" ht="12.75" hidden="1">
      <c r="A78" s="181">
        <v>4231</v>
      </c>
      <c r="B78" s="182" t="s">
        <v>32</v>
      </c>
      <c r="C78" s="83">
        <v>0</v>
      </c>
      <c r="D78" s="83">
        <v>0</v>
      </c>
      <c r="E78" s="83">
        <v>0</v>
      </c>
      <c r="F78" s="139" t="e">
        <f t="shared" si="5"/>
        <v>#DIV/0!</v>
      </c>
      <c r="G78" s="58"/>
    </row>
    <row r="79" spans="1:7" ht="12.75">
      <c r="A79" s="181">
        <v>4233</v>
      </c>
      <c r="B79" s="182" t="s">
        <v>242</v>
      </c>
      <c r="C79" s="336">
        <v>142000</v>
      </c>
      <c r="D79" s="336">
        <v>142000</v>
      </c>
      <c r="E79" s="83">
        <v>141056</v>
      </c>
      <c r="F79" s="346">
        <f t="shared" si="5"/>
        <v>99.33521126760564</v>
      </c>
      <c r="G79" s="58"/>
    </row>
    <row r="80" spans="1:7" ht="12.75" customHeight="1">
      <c r="A80" s="242"/>
      <c r="B80" s="243"/>
      <c r="C80" s="83"/>
      <c r="D80" s="83"/>
      <c r="E80" s="83"/>
      <c r="F80" s="139"/>
      <c r="G80" s="58"/>
    </row>
    <row r="81" spans="1:7" ht="12.75">
      <c r="A81" s="238" t="s">
        <v>111</v>
      </c>
      <c r="B81" s="240" t="s">
        <v>112</v>
      </c>
      <c r="C81" s="92">
        <f aca="true" t="shared" si="6" ref="C81:E84">C82</f>
        <v>31663686</v>
      </c>
      <c r="D81" s="92">
        <f t="shared" si="6"/>
        <v>31663686</v>
      </c>
      <c r="E81" s="92">
        <f t="shared" si="6"/>
        <v>31253309</v>
      </c>
      <c r="F81" s="139">
        <f t="shared" si="3"/>
        <v>98.70395063922753</v>
      </c>
      <c r="G81" s="58"/>
    </row>
    <row r="82" spans="1:7" ht="12.75" hidden="1">
      <c r="A82" s="238">
        <v>4</v>
      </c>
      <c r="B82" s="240" t="s">
        <v>177</v>
      </c>
      <c r="C82" s="92">
        <f t="shared" si="6"/>
        <v>31663686</v>
      </c>
      <c r="D82" s="92">
        <f t="shared" si="6"/>
        <v>31663686</v>
      </c>
      <c r="E82" s="92">
        <f t="shared" si="6"/>
        <v>31253309</v>
      </c>
      <c r="F82" s="139">
        <f t="shared" si="3"/>
        <v>98.70395063922753</v>
      </c>
      <c r="G82" s="58"/>
    </row>
    <row r="83" spans="1:7" ht="12.75">
      <c r="A83" s="238">
        <v>42</v>
      </c>
      <c r="B83" s="240" t="s">
        <v>19</v>
      </c>
      <c r="C83" s="92">
        <f t="shared" si="6"/>
        <v>31663686</v>
      </c>
      <c r="D83" s="92">
        <f t="shared" si="6"/>
        <v>31663686</v>
      </c>
      <c r="E83" s="92">
        <f t="shared" si="6"/>
        <v>31253309</v>
      </c>
      <c r="F83" s="139">
        <f t="shared" si="3"/>
        <v>98.70395063922753</v>
      </c>
      <c r="G83" s="57"/>
    </row>
    <row r="84" spans="1:7" ht="12.75">
      <c r="A84" s="238">
        <v>421</v>
      </c>
      <c r="B84" s="240" t="s">
        <v>20</v>
      </c>
      <c r="C84" s="92">
        <f t="shared" si="6"/>
        <v>31663686</v>
      </c>
      <c r="D84" s="92">
        <f t="shared" si="6"/>
        <v>31663686</v>
      </c>
      <c r="E84" s="92">
        <f t="shared" si="6"/>
        <v>31253309</v>
      </c>
      <c r="F84" s="139">
        <f t="shared" si="3"/>
        <v>98.70395063922753</v>
      </c>
      <c r="G84" s="58"/>
    </row>
    <row r="85" spans="1:7" s="88" customFormat="1" ht="12.75">
      <c r="A85" s="242" t="s">
        <v>21</v>
      </c>
      <c r="B85" s="243" t="s">
        <v>22</v>
      </c>
      <c r="C85" s="336">
        <v>31663686</v>
      </c>
      <c r="D85" s="336">
        <v>31663686</v>
      </c>
      <c r="E85" s="83">
        <v>31253309</v>
      </c>
      <c r="F85" s="346">
        <f t="shared" si="3"/>
        <v>98.70395063922753</v>
      </c>
      <c r="G85" s="87"/>
    </row>
    <row r="86" spans="1:7" ht="12.75">
      <c r="A86" s="242"/>
      <c r="B86" s="244"/>
      <c r="C86" s="83"/>
      <c r="D86" s="83"/>
      <c r="E86" s="83"/>
      <c r="F86" s="139"/>
      <c r="G86" s="58"/>
    </row>
    <row r="87" spans="1:7" s="90" customFormat="1" ht="13.5">
      <c r="A87" s="247">
        <v>101</v>
      </c>
      <c r="B87" s="248" t="s">
        <v>144</v>
      </c>
      <c r="C87" s="168">
        <f>C89+C99+C109</f>
        <v>546532318</v>
      </c>
      <c r="D87" s="168">
        <f>D89+D99+D109</f>
        <v>546532318</v>
      </c>
      <c r="E87" s="168">
        <f>E89+E99+E109</f>
        <v>570788173</v>
      </c>
      <c r="F87" s="169">
        <f t="shared" si="3"/>
        <v>104.43813736189705</v>
      </c>
      <c r="G87" s="89"/>
    </row>
    <row r="88" spans="1:7" ht="12.75">
      <c r="A88" s="249"/>
      <c r="B88" s="240"/>
      <c r="C88" s="83"/>
      <c r="D88" s="83"/>
      <c r="E88" s="83"/>
      <c r="F88" s="139"/>
      <c r="G88" s="58"/>
    </row>
    <row r="89" spans="1:7" ht="25.5">
      <c r="A89" s="250" t="s">
        <v>107</v>
      </c>
      <c r="B89" s="251" t="s">
        <v>108</v>
      </c>
      <c r="C89" s="92">
        <f>C90+C94</f>
        <v>10340000</v>
      </c>
      <c r="D89" s="92">
        <f>D90+D94</f>
        <v>10340000</v>
      </c>
      <c r="E89" s="92">
        <f>E90+E94</f>
        <v>10363653</v>
      </c>
      <c r="F89" s="139">
        <f t="shared" si="3"/>
        <v>100.22875241779496</v>
      </c>
      <c r="G89" s="58"/>
    </row>
    <row r="90" spans="1:7" ht="12.75" hidden="1">
      <c r="A90" s="238">
        <v>3</v>
      </c>
      <c r="B90" s="180" t="s">
        <v>63</v>
      </c>
      <c r="C90" s="92">
        <f aca="true" t="shared" si="7" ref="C90:E92">C91</f>
        <v>7740000</v>
      </c>
      <c r="D90" s="92">
        <f t="shared" si="7"/>
        <v>7740000</v>
      </c>
      <c r="E90" s="92">
        <f t="shared" si="7"/>
        <v>7739040</v>
      </c>
      <c r="F90" s="139">
        <f t="shared" si="3"/>
        <v>99.98759689922481</v>
      </c>
      <c r="G90" s="58"/>
    </row>
    <row r="91" spans="1:7" ht="12.75">
      <c r="A91" s="238">
        <v>34</v>
      </c>
      <c r="B91" s="180" t="s">
        <v>15</v>
      </c>
      <c r="C91" s="92">
        <f t="shared" si="7"/>
        <v>7740000</v>
      </c>
      <c r="D91" s="92">
        <f t="shared" si="7"/>
        <v>7740000</v>
      </c>
      <c r="E91" s="92">
        <f t="shared" si="7"/>
        <v>7739040</v>
      </c>
      <c r="F91" s="139">
        <f t="shared" si="3"/>
        <v>99.98759689922481</v>
      </c>
      <c r="G91" s="57"/>
    </row>
    <row r="92" spans="1:7" ht="12.75">
      <c r="A92" s="238">
        <v>342</v>
      </c>
      <c r="B92" s="180" t="s">
        <v>200</v>
      </c>
      <c r="C92" s="92">
        <f t="shared" si="7"/>
        <v>7740000</v>
      </c>
      <c r="D92" s="92">
        <f t="shared" si="7"/>
        <v>7740000</v>
      </c>
      <c r="E92" s="92">
        <f t="shared" si="7"/>
        <v>7739040</v>
      </c>
      <c r="F92" s="139">
        <f t="shared" si="3"/>
        <v>99.98759689922481</v>
      </c>
      <c r="G92" s="57"/>
    </row>
    <row r="93" spans="1:7" ht="25.5">
      <c r="A93" s="242" t="s">
        <v>14</v>
      </c>
      <c r="B93" s="252" t="s">
        <v>201</v>
      </c>
      <c r="C93" s="340">
        <v>7740000</v>
      </c>
      <c r="D93" s="340">
        <v>7740000</v>
      </c>
      <c r="E93" s="83">
        <v>7739040</v>
      </c>
      <c r="F93" s="346">
        <f t="shared" si="3"/>
        <v>99.98759689922481</v>
      </c>
      <c r="G93" s="57"/>
    </row>
    <row r="94" spans="1:7" ht="12.75" hidden="1">
      <c r="A94" s="238">
        <v>5</v>
      </c>
      <c r="B94" s="180" t="s">
        <v>180</v>
      </c>
      <c r="C94" s="92">
        <f aca="true" t="shared" si="8" ref="C94:E96">C95</f>
        <v>2600000</v>
      </c>
      <c r="D94" s="92">
        <f t="shared" si="8"/>
        <v>2600000</v>
      </c>
      <c r="E94" s="92">
        <f t="shared" si="8"/>
        <v>2624613</v>
      </c>
      <c r="F94" s="139">
        <f t="shared" si="3"/>
        <v>100.94665384615385</v>
      </c>
      <c r="G94" s="57"/>
    </row>
    <row r="95" spans="1:7" ht="12.75">
      <c r="A95" s="238">
        <v>54</v>
      </c>
      <c r="B95" s="180" t="s">
        <v>203</v>
      </c>
      <c r="C95" s="92">
        <f t="shared" si="8"/>
        <v>2600000</v>
      </c>
      <c r="D95" s="92">
        <f t="shared" si="8"/>
        <v>2600000</v>
      </c>
      <c r="E95" s="92">
        <f t="shared" si="8"/>
        <v>2624613</v>
      </c>
      <c r="F95" s="139">
        <f t="shared" si="3"/>
        <v>100.94665384615385</v>
      </c>
      <c r="G95" s="57"/>
    </row>
    <row r="96" spans="1:7" ht="25.5">
      <c r="A96" s="238">
        <v>542</v>
      </c>
      <c r="B96" s="180" t="s">
        <v>204</v>
      </c>
      <c r="C96" s="92">
        <f t="shared" si="8"/>
        <v>2600000</v>
      </c>
      <c r="D96" s="92">
        <f t="shared" si="8"/>
        <v>2600000</v>
      </c>
      <c r="E96" s="92">
        <f t="shared" si="8"/>
        <v>2624613</v>
      </c>
      <c r="F96" s="139">
        <f t="shared" si="3"/>
        <v>100.94665384615385</v>
      </c>
      <c r="G96" s="58"/>
    </row>
    <row r="97" spans="1:7" s="90" customFormat="1" ht="25.5">
      <c r="A97" s="152">
        <v>5422</v>
      </c>
      <c r="B97" s="151" t="s">
        <v>205</v>
      </c>
      <c r="C97" s="336">
        <v>2600000</v>
      </c>
      <c r="D97" s="336">
        <v>2600000</v>
      </c>
      <c r="E97" s="83">
        <v>2624613</v>
      </c>
      <c r="F97" s="346">
        <f t="shared" si="3"/>
        <v>100.94665384615385</v>
      </c>
      <c r="G97" s="89"/>
    </row>
    <row r="98" spans="1:7" ht="12.75">
      <c r="A98" s="242"/>
      <c r="B98" s="243"/>
      <c r="C98" s="83"/>
      <c r="D98" s="83"/>
      <c r="E98" s="92"/>
      <c r="F98" s="139"/>
      <c r="G98" s="58"/>
    </row>
    <row r="99" spans="1:7" ht="25.5">
      <c r="A99" s="250" t="s">
        <v>110</v>
      </c>
      <c r="B99" s="251" t="s">
        <v>109</v>
      </c>
      <c r="C99" s="92">
        <f>C100+C104</f>
        <v>420492318</v>
      </c>
      <c r="D99" s="92">
        <f>D100+D104</f>
        <v>420492318</v>
      </c>
      <c r="E99" s="92">
        <f>E100+E104</f>
        <v>445304963</v>
      </c>
      <c r="F99" s="139">
        <f t="shared" si="3"/>
        <v>105.90085572027026</v>
      </c>
      <c r="G99" s="58"/>
    </row>
    <row r="100" spans="1:7" ht="12.75" hidden="1">
      <c r="A100" s="238">
        <v>3</v>
      </c>
      <c r="B100" s="180" t="s">
        <v>63</v>
      </c>
      <c r="C100" s="92">
        <f aca="true" t="shared" si="9" ref="C100:E102">C101</f>
        <v>54460000</v>
      </c>
      <c r="D100" s="92">
        <f t="shared" si="9"/>
        <v>54460000</v>
      </c>
      <c r="E100" s="92">
        <f t="shared" si="9"/>
        <v>53457213</v>
      </c>
      <c r="F100" s="139">
        <f t="shared" si="3"/>
        <v>98.15867242012486</v>
      </c>
      <c r="G100" s="58"/>
    </row>
    <row r="101" spans="1:7" ht="12.75">
      <c r="A101" s="238">
        <v>34</v>
      </c>
      <c r="B101" s="180" t="s">
        <v>15</v>
      </c>
      <c r="C101" s="92">
        <f t="shared" si="9"/>
        <v>54460000</v>
      </c>
      <c r="D101" s="92">
        <f t="shared" si="9"/>
        <v>54460000</v>
      </c>
      <c r="E101" s="92">
        <f t="shared" si="9"/>
        <v>53457213</v>
      </c>
      <c r="F101" s="139">
        <f t="shared" si="3"/>
        <v>98.15867242012486</v>
      </c>
      <c r="G101" s="57"/>
    </row>
    <row r="102" spans="1:7" ht="12.75" customHeight="1">
      <c r="A102" s="238">
        <v>342</v>
      </c>
      <c r="B102" s="180" t="s">
        <v>13</v>
      </c>
      <c r="C102" s="92">
        <f t="shared" si="9"/>
        <v>54460000</v>
      </c>
      <c r="D102" s="92">
        <f t="shared" si="9"/>
        <v>54460000</v>
      </c>
      <c r="E102" s="92">
        <f t="shared" si="9"/>
        <v>53457213</v>
      </c>
      <c r="F102" s="139">
        <f t="shared" si="3"/>
        <v>98.15867242012486</v>
      </c>
      <c r="G102" s="57"/>
    </row>
    <row r="103" spans="1:7" ht="25.5">
      <c r="A103" s="242" t="s">
        <v>81</v>
      </c>
      <c r="B103" s="252" t="s">
        <v>202</v>
      </c>
      <c r="C103" s="340">
        <v>54460000</v>
      </c>
      <c r="D103" s="340">
        <v>54460000</v>
      </c>
      <c r="E103" s="83">
        <v>53457213</v>
      </c>
      <c r="F103" s="346">
        <f t="shared" si="3"/>
        <v>98.15867242012486</v>
      </c>
      <c r="G103" s="57"/>
    </row>
    <row r="104" spans="1:7" ht="12.75" hidden="1">
      <c r="A104" s="253">
        <v>5</v>
      </c>
      <c r="B104" s="180" t="s">
        <v>180</v>
      </c>
      <c r="C104" s="92">
        <f aca="true" t="shared" si="10" ref="C104:E106">C105</f>
        <v>366032318</v>
      </c>
      <c r="D104" s="92">
        <f t="shared" si="10"/>
        <v>366032318</v>
      </c>
      <c r="E104" s="92">
        <f t="shared" si="10"/>
        <v>391847750</v>
      </c>
      <c r="F104" s="139">
        <f t="shared" si="3"/>
        <v>107.05277395751705</v>
      </c>
      <c r="G104" s="57"/>
    </row>
    <row r="105" spans="1:7" ht="12.75">
      <c r="A105" s="238">
        <v>54</v>
      </c>
      <c r="B105" s="180" t="s">
        <v>203</v>
      </c>
      <c r="C105" s="92">
        <f t="shared" si="10"/>
        <v>366032318</v>
      </c>
      <c r="D105" s="92">
        <f t="shared" si="10"/>
        <v>366032318</v>
      </c>
      <c r="E105" s="92">
        <f t="shared" si="10"/>
        <v>391847750</v>
      </c>
      <c r="F105" s="139">
        <f t="shared" si="3"/>
        <v>107.05277395751705</v>
      </c>
      <c r="G105" s="57"/>
    </row>
    <row r="106" spans="1:7" ht="25.5">
      <c r="A106" s="238">
        <v>544</v>
      </c>
      <c r="B106" s="180" t="s">
        <v>206</v>
      </c>
      <c r="C106" s="92">
        <f t="shared" si="10"/>
        <v>366032318</v>
      </c>
      <c r="D106" s="92">
        <f t="shared" si="10"/>
        <v>366032318</v>
      </c>
      <c r="E106" s="92">
        <f t="shared" si="10"/>
        <v>391847750</v>
      </c>
      <c r="F106" s="139">
        <f t="shared" si="3"/>
        <v>107.05277395751705</v>
      </c>
      <c r="G106" s="57"/>
    </row>
    <row r="107" spans="1:7" ht="25.5">
      <c r="A107" s="152">
        <v>5443</v>
      </c>
      <c r="B107" s="151" t="s">
        <v>207</v>
      </c>
      <c r="C107" s="340">
        <v>366032318</v>
      </c>
      <c r="D107" s="340">
        <v>366032318</v>
      </c>
      <c r="E107" s="83">
        <v>391847750</v>
      </c>
      <c r="F107" s="346">
        <f t="shared" si="3"/>
        <v>107.05277395751705</v>
      </c>
      <c r="G107" s="57"/>
    </row>
    <row r="108" spans="1:7" ht="12.75">
      <c r="A108" s="152"/>
      <c r="B108" s="151"/>
      <c r="C108" s="83"/>
      <c r="D108" s="83"/>
      <c r="E108" s="83"/>
      <c r="F108" s="139"/>
      <c r="G108" s="57"/>
    </row>
    <row r="109" spans="1:7" ht="14.25" customHeight="1">
      <c r="A109" s="250" t="s">
        <v>235</v>
      </c>
      <c r="B109" s="251" t="s">
        <v>236</v>
      </c>
      <c r="C109" s="92">
        <f>C110+C113+K105</f>
        <v>115700000</v>
      </c>
      <c r="D109" s="92">
        <f>D110+D113+L105</f>
        <v>115700000</v>
      </c>
      <c r="E109" s="92">
        <f>E110+E113</f>
        <v>115119557</v>
      </c>
      <c r="F109" s="139">
        <f aca="true" t="shared" si="11" ref="F109:F115">E109/D109*100</f>
        <v>99.49832065687121</v>
      </c>
      <c r="G109" s="57"/>
    </row>
    <row r="110" spans="1:7" ht="15" customHeight="1">
      <c r="A110" s="250">
        <v>34</v>
      </c>
      <c r="B110" s="180" t="s">
        <v>15</v>
      </c>
      <c r="C110" s="92">
        <f aca="true" t="shared" si="12" ref="C110:E111">C111</f>
        <v>14800000</v>
      </c>
      <c r="D110" s="92">
        <f t="shared" si="12"/>
        <v>14800000</v>
      </c>
      <c r="E110" s="92">
        <f t="shared" si="12"/>
        <v>14289815</v>
      </c>
      <c r="F110" s="139">
        <f t="shared" si="11"/>
        <v>96.55280405405405</v>
      </c>
      <c r="G110" s="57"/>
    </row>
    <row r="111" spans="1:7" ht="13.5" customHeight="1">
      <c r="A111" s="250">
        <v>342</v>
      </c>
      <c r="B111" s="180" t="s">
        <v>237</v>
      </c>
      <c r="C111" s="92">
        <f t="shared" si="12"/>
        <v>14800000</v>
      </c>
      <c r="D111" s="92">
        <f t="shared" si="12"/>
        <v>14800000</v>
      </c>
      <c r="E111" s="92">
        <f t="shared" si="12"/>
        <v>14289815</v>
      </c>
      <c r="F111" s="139">
        <f t="shared" si="11"/>
        <v>96.55280405405405</v>
      </c>
      <c r="G111" s="57"/>
    </row>
    <row r="112" spans="1:7" ht="14.25" customHeight="1">
      <c r="A112" s="152">
        <v>3428</v>
      </c>
      <c r="B112" s="151" t="s">
        <v>238</v>
      </c>
      <c r="C112" s="340">
        <v>14800000</v>
      </c>
      <c r="D112" s="340">
        <v>14800000</v>
      </c>
      <c r="E112" s="83">
        <v>14289815</v>
      </c>
      <c r="F112" s="346">
        <f t="shared" si="11"/>
        <v>96.55280405405405</v>
      </c>
      <c r="G112" s="57"/>
    </row>
    <row r="113" spans="1:7" s="147" customFormat="1" ht="12.75">
      <c r="A113" s="250">
        <v>54</v>
      </c>
      <c r="B113" s="180" t="s">
        <v>203</v>
      </c>
      <c r="C113" s="92">
        <f aca="true" t="shared" si="13" ref="C113:E114">C114</f>
        <v>100900000</v>
      </c>
      <c r="D113" s="92">
        <f t="shared" si="13"/>
        <v>100900000</v>
      </c>
      <c r="E113" s="92">
        <f t="shared" si="13"/>
        <v>100829742</v>
      </c>
      <c r="F113" s="139">
        <f t="shared" si="11"/>
        <v>99.93036868186323</v>
      </c>
      <c r="G113" s="146"/>
    </row>
    <row r="114" spans="1:7" ht="12.75">
      <c r="A114" s="250">
        <v>547</v>
      </c>
      <c r="B114" s="180" t="s">
        <v>190</v>
      </c>
      <c r="C114" s="92">
        <f t="shared" si="13"/>
        <v>100900000</v>
      </c>
      <c r="D114" s="92">
        <f t="shared" si="13"/>
        <v>100900000</v>
      </c>
      <c r="E114" s="92">
        <f t="shared" si="13"/>
        <v>100829742</v>
      </c>
      <c r="F114" s="139">
        <f t="shared" si="11"/>
        <v>99.93036868186323</v>
      </c>
      <c r="G114" s="58"/>
    </row>
    <row r="115" spans="1:7" s="88" customFormat="1" ht="12.75">
      <c r="A115" s="152">
        <v>5471</v>
      </c>
      <c r="B115" s="151" t="s">
        <v>218</v>
      </c>
      <c r="C115" s="340">
        <v>100900000</v>
      </c>
      <c r="D115" s="340">
        <v>100900000</v>
      </c>
      <c r="E115" s="83">
        <v>100829742</v>
      </c>
      <c r="F115" s="346">
        <f t="shared" si="11"/>
        <v>99.93036868186323</v>
      </c>
      <c r="G115" s="87"/>
    </row>
    <row r="116" spans="1:7" ht="12.75" hidden="1">
      <c r="A116" s="242"/>
      <c r="B116" s="243"/>
      <c r="C116" s="83"/>
      <c r="D116" s="83"/>
      <c r="E116" s="92"/>
      <c r="F116" s="139"/>
      <c r="G116" s="58"/>
    </row>
    <row r="117" spans="1:7" s="90" customFormat="1" ht="13.5" hidden="1">
      <c r="A117" s="247">
        <v>102</v>
      </c>
      <c r="B117" s="248" t="s">
        <v>113</v>
      </c>
      <c r="C117" s="168">
        <f>C119</f>
        <v>0</v>
      </c>
      <c r="D117" s="168">
        <f>D119</f>
        <v>0</v>
      </c>
      <c r="E117" s="168">
        <f>E119</f>
        <v>0</v>
      </c>
      <c r="F117" s="169" t="e">
        <f t="shared" si="3"/>
        <v>#DIV/0!</v>
      </c>
      <c r="G117" s="89"/>
    </row>
    <row r="118" spans="1:7" ht="12.75" hidden="1">
      <c r="A118" s="242"/>
      <c r="B118" s="243"/>
      <c r="C118" s="83"/>
      <c r="D118" s="83"/>
      <c r="E118" s="83"/>
      <c r="F118" s="139"/>
      <c r="G118" s="58"/>
    </row>
    <row r="119" spans="1:7" ht="25.5" hidden="1">
      <c r="A119" s="250" t="s">
        <v>150</v>
      </c>
      <c r="B119" s="251" t="s">
        <v>115</v>
      </c>
      <c r="C119" s="92">
        <f>C120+C124</f>
        <v>0</v>
      </c>
      <c r="D119" s="92">
        <f>D120+D124</f>
        <v>0</v>
      </c>
      <c r="E119" s="92">
        <f>E120+E124</f>
        <v>0</v>
      </c>
      <c r="F119" s="139" t="e">
        <f t="shared" si="3"/>
        <v>#DIV/0!</v>
      </c>
      <c r="G119" s="58"/>
    </row>
    <row r="120" spans="1:7" ht="12.75" hidden="1">
      <c r="A120" s="238">
        <v>3</v>
      </c>
      <c r="B120" s="180" t="s">
        <v>63</v>
      </c>
      <c r="C120" s="92">
        <f aca="true" t="shared" si="14" ref="C120:E122">C121</f>
        <v>0</v>
      </c>
      <c r="D120" s="92">
        <f t="shared" si="14"/>
        <v>0</v>
      </c>
      <c r="E120" s="92">
        <f t="shared" si="14"/>
        <v>0</v>
      </c>
      <c r="F120" s="139" t="e">
        <f t="shared" si="3"/>
        <v>#DIV/0!</v>
      </c>
      <c r="G120" s="58"/>
    </row>
    <row r="121" spans="1:7" ht="12.75" hidden="1">
      <c r="A121" s="238">
        <v>34</v>
      </c>
      <c r="B121" s="180" t="s">
        <v>15</v>
      </c>
      <c r="C121" s="92">
        <f t="shared" si="14"/>
        <v>0</v>
      </c>
      <c r="D121" s="92">
        <f t="shared" si="14"/>
        <v>0</v>
      </c>
      <c r="E121" s="92">
        <f t="shared" si="14"/>
        <v>0</v>
      </c>
      <c r="F121" s="139" t="e">
        <f t="shared" si="3"/>
        <v>#DIV/0!</v>
      </c>
      <c r="G121" s="57"/>
    </row>
    <row r="122" spans="1:7" ht="12.75" hidden="1">
      <c r="A122" s="238">
        <v>342</v>
      </c>
      <c r="B122" s="180" t="s">
        <v>13</v>
      </c>
      <c r="C122" s="92">
        <f t="shared" si="14"/>
        <v>0</v>
      </c>
      <c r="D122" s="92">
        <f t="shared" si="14"/>
        <v>0</v>
      </c>
      <c r="E122" s="92">
        <f t="shared" si="14"/>
        <v>0</v>
      </c>
      <c r="F122" s="139" t="e">
        <f t="shared" si="3"/>
        <v>#DIV/0!</v>
      </c>
      <c r="G122" s="57"/>
    </row>
    <row r="123" spans="1:7" ht="25.5" hidden="1">
      <c r="A123" s="242" t="s">
        <v>81</v>
      </c>
      <c r="B123" s="178" t="s">
        <v>202</v>
      </c>
      <c r="C123" s="83">
        <v>0</v>
      </c>
      <c r="D123" s="83">
        <v>0</v>
      </c>
      <c r="E123" s="83">
        <v>0</v>
      </c>
      <c r="F123" s="141" t="e">
        <f t="shared" si="3"/>
        <v>#DIV/0!</v>
      </c>
      <c r="G123" s="57"/>
    </row>
    <row r="124" spans="1:7" ht="12.75" hidden="1">
      <c r="A124" s="238">
        <v>5</v>
      </c>
      <c r="B124" s="180" t="s">
        <v>180</v>
      </c>
      <c r="C124" s="92">
        <f aca="true" t="shared" si="15" ref="C124:E126">C125</f>
        <v>0</v>
      </c>
      <c r="D124" s="92">
        <f t="shared" si="15"/>
        <v>0</v>
      </c>
      <c r="E124" s="92">
        <f t="shared" si="15"/>
        <v>0</v>
      </c>
      <c r="F124" s="139" t="e">
        <f t="shared" si="3"/>
        <v>#DIV/0!</v>
      </c>
      <c r="G124" s="57"/>
    </row>
    <row r="125" spans="1:7" ht="12.75" customHeight="1" hidden="1">
      <c r="A125" s="238">
        <v>54</v>
      </c>
      <c r="B125" s="180" t="s">
        <v>94</v>
      </c>
      <c r="C125" s="92">
        <f t="shared" si="15"/>
        <v>0</v>
      </c>
      <c r="D125" s="92">
        <f t="shared" si="15"/>
        <v>0</v>
      </c>
      <c r="E125" s="92">
        <f t="shared" si="15"/>
        <v>0</v>
      </c>
      <c r="F125" s="139" t="e">
        <f t="shared" si="3"/>
        <v>#DIV/0!</v>
      </c>
      <c r="G125" s="57"/>
    </row>
    <row r="126" spans="1:7" ht="25.5" hidden="1">
      <c r="A126" s="238">
        <v>544</v>
      </c>
      <c r="B126" s="180" t="s">
        <v>206</v>
      </c>
      <c r="C126" s="92">
        <f t="shared" si="15"/>
        <v>0</v>
      </c>
      <c r="D126" s="92">
        <f t="shared" si="15"/>
        <v>0</v>
      </c>
      <c r="E126" s="92">
        <f t="shared" si="15"/>
        <v>0</v>
      </c>
      <c r="F126" s="139" t="e">
        <f t="shared" si="3"/>
        <v>#DIV/0!</v>
      </c>
      <c r="G126" s="57"/>
    </row>
    <row r="127" spans="1:7" s="88" customFormat="1" ht="12.75" hidden="1">
      <c r="A127" s="152">
        <v>5446</v>
      </c>
      <c r="B127" s="151" t="s">
        <v>208</v>
      </c>
      <c r="C127" s="83">
        <v>0</v>
      </c>
      <c r="D127" s="83">
        <v>0</v>
      </c>
      <c r="E127" s="83">
        <v>0</v>
      </c>
      <c r="F127" s="141" t="e">
        <f t="shared" si="3"/>
        <v>#DIV/0!</v>
      </c>
      <c r="G127" s="87"/>
    </row>
    <row r="128" spans="1:7" ht="12.75">
      <c r="A128" s="152"/>
      <c r="B128" s="151"/>
      <c r="C128" s="83"/>
      <c r="D128" s="83"/>
      <c r="E128" s="83"/>
      <c r="F128" s="139"/>
      <c r="G128" s="58"/>
    </row>
    <row r="129" spans="1:7" s="90" customFormat="1" ht="27">
      <c r="A129" s="254">
        <v>103</v>
      </c>
      <c r="B129" s="248" t="s">
        <v>121</v>
      </c>
      <c r="C129" s="168">
        <f>C131+C154+C173+C183+C200+C206+C226+C245+C255</f>
        <v>841000000</v>
      </c>
      <c r="D129" s="168">
        <f>D131+D154+D173+D183+D200+D206+D226+D245+D255</f>
        <v>859972000</v>
      </c>
      <c r="E129" s="168">
        <f>E131+E154+E173+E183+E203+E206+E226+E245+E255</f>
        <v>843683680.8</v>
      </c>
      <c r="F129" s="169">
        <f t="shared" si="3"/>
        <v>98.1059477285307</v>
      </c>
      <c r="G129" s="89"/>
    </row>
    <row r="130" spans="1:7" ht="12.75">
      <c r="A130" s="255"/>
      <c r="B130" s="256"/>
      <c r="C130" s="83"/>
      <c r="D130" s="83"/>
      <c r="E130" s="83"/>
      <c r="F130" s="139"/>
      <c r="G130" s="58"/>
    </row>
    <row r="131" spans="1:7" ht="12.75" customHeight="1">
      <c r="A131" s="257" t="s">
        <v>114</v>
      </c>
      <c r="B131" s="251" t="s">
        <v>169</v>
      </c>
      <c r="C131" s="92">
        <f>C132</f>
        <v>648000000</v>
      </c>
      <c r="D131" s="92">
        <f>D132</f>
        <v>658849500</v>
      </c>
      <c r="E131" s="92">
        <f>E132</f>
        <v>651429767</v>
      </c>
      <c r="F131" s="139">
        <f>E131/D131*100</f>
        <v>98.87383491981097</v>
      </c>
      <c r="G131" s="58"/>
    </row>
    <row r="132" spans="1:7" ht="12.75" customHeight="1" hidden="1">
      <c r="A132" s="183">
        <v>3</v>
      </c>
      <c r="B132" s="94" t="s">
        <v>63</v>
      </c>
      <c r="C132" s="92">
        <f>C133+C150</f>
        <v>648000000</v>
      </c>
      <c r="D132" s="92">
        <f>D133+D150</f>
        <v>658849500</v>
      </c>
      <c r="E132" s="92">
        <f>E133+E150</f>
        <v>651429767</v>
      </c>
      <c r="F132" s="139"/>
      <c r="G132" s="58"/>
    </row>
    <row r="133" spans="1:7" ht="12.75">
      <c r="A133" s="183">
        <v>32</v>
      </c>
      <c r="B133" s="94" t="s">
        <v>2</v>
      </c>
      <c r="C133" s="92">
        <f>C134+C139+C146</f>
        <v>647000000</v>
      </c>
      <c r="D133" s="92">
        <f>D134+D139+D146</f>
        <v>657849500</v>
      </c>
      <c r="E133" s="92">
        <f>E134+E139+E146</f>
        <v>651378634</v>
      </c>
      <c r="F133" s="139">
        <f aca="true" t="shared" si="16" ref="F133:F152">E133/D133*100</f>
        <v>99.016360732964</v>
      </c>
      <c r="G133" s="57"/>
    </row>
    <row r="134" spans="1:7" ht="12.75">
      <c r="A134" s="185">
        <v>322</v>
      </c>
      <c r="B134" s="94" t="s">
        <v>72</v>
      </c>
      <c r="C134" s="92">
        <f>SUM(C135:C138)</f>
        <v>13700000</v>
      </c>
      <c r="D134" s="92">
        <f>SUM(D135:D138)</f>
        <v>13015000</v>
      </c>
      <c r="E134" s="92">
        <f>SUM(E135:E138)</f>
        <v>10014608</v>
      </c>
      <c r="F134" s="139">
        <f t="shared" si="16"/>
        <v>76.94666154437188</v>
      </c>
      <c r="G134" s="57"/>
    </row>
    <row r="135" spans="1:7" ht="12.75">
      <c r="A135" s="187">
        <v>3223</v>
      </c>
      <c r="B135" s="188" t="s">
        <v>75</v>
      </c>
      <c r="C135" s="340">
        <v>9000000</v>
      </c>
      <c r="D135" s="340">
        <v>9000000</v>
      </c>
      <c r="E135" s="83">
        <v>7233297</v>
      </c>
      <c r="F135" s="346">
        <f t="shared" si="16"/>
        <v>80.36996666666667</v>
      </c>
      <c r="G135" s="57"/>
    </row>
    <row r="136" spans="1:7" ht="12.75" customHeight="1">
      <c r="A136" s="187">
        <v>3224</v>
      </c>
      <c r="B136" s="188" t="s">
        <v>7</v>
      </c>
      <c r="C136" s="340">
        <v>2450000</v>
      </c>
      <c r="D136" s="340">
        <v>2965000</v>
      </c>
      <c r="E136" s="83">
        <v>2178756</v>
      </c>
      <c r="F136" s="346">
        <f t="shared" si="16"/>
        <v>73.4824957841484</v>
      </c>
      <c r="G136" s="57"/>
    </row>
    <row r="137" spans="1:7" ht="12.75" customHeight="1" hidden="1">
      <c r="A137" s="187">
        <v>3225</v>
      </c>
      <c r="B137" s="188" t="s">
        <v>134</v>
      </c>
      <c r="C137" s="340">
        <v>1200000</v>
      </c>
      <c r="D137" s="340">
        <v>0</v>
      </c>
      <c r="E137" s="83">
        <v>0</v>
      </c>
      <c r="F137" s="346">
        <v>0</v>
      </c>
      <c r="G137" s="57"/>
    </row>
    <row r="138" spans="1:7" ht="12.75" customHeight="1">
      <c r="A138" s="187">
        <v>3227</v>
      </c>
      <c r="B138" s="188" t="s">
        <v>257</v>
      </c>
      <c r="C138" s="340">
        <v>1050000</v>
      </c>
      <c r="D138" s="340">
        <v>1050000</v>
      </c>
      <c r="E138" s="83">
        <v>602555</v>
      </c>
      <c r="F138" s="346">
        <f t="shared" si="16"/>
        <v>57.38619047619048</v>
      </c>
      <c r="G138" s="57"/>
    </row>
    <row r="139" spans="1:7" ht="12.75" customHeight="1">
      <c r="A139" s="183">
        <v>323</v>
      </c>
      <c r="B139" s="94" t="s">
        <v>10</v>
      </c>
      <c r="C139" s="92">
        <f>SUM(C140:C145)</f>
        <v>632530000</v>
      </c>
      <c r="D139" s="92">
        <f>SUM(D140:D145)</f>
        <v>644064500</v>
      </c>
      <c r="E139" s="92">
        <f>SUM(E140:E145)</f>
        <v>641113807</v>
      </c>
      <c r="F139" s="139">
        <f t="shared" si="16"/>
        <v>99.54186374190783</v>
      </c>
      <c r="G139" s="57"/>
    </row>
    <row r="140" spans="1:7" s="147" customFormat="1" ht="12" customHeight="1">
      <c r="A140" s="187">
        <v>3231</v>
      </c>
      <c r="B140" s="188" t="s">
        <v>261</v>
      </c>
      <c r="C140" s="340">
        <v>80000</v>
      </c>
      <c r="D140" s="340">
        <v>80000</v>
      </c>
      <c r="E140" s="83">
        <v>59016</v>
      </c>
      <c r="F140" s="346">
        <f t="shared" si="16"/>
        <v>73.77</v>
      </c>
      <c r="G140" s="146"/>
    </row>
    <row r="141" spans="1:7" ht="12.75" customHeight="1">
      <c r="A141" s="164">
        <v>3232</v>
      </c>
      <c r="B141" s="165" t="s">
        <v>139</v>
      </c>
      <c r="C141" s="340">
        <v>631100000</v>
      </c>
      <c r="D141" s="340">
        <v>643284500</v>
      </c>
      <c r="E141" s="83">
        <v>640443021</v>
      </c>
      <c r="F141" s="346">
        <f t="shared" si="16"/>
        <v>99.55828579734161</v>
      </c>
      <c r="G141" s="57"/>
    </row>
    <row r="142" spans="1:7" ht="12.75" customHeight="1">
      <c r="A142" s="164">
        <v>3234</v>
      </c>
      <c r="B142" s="165" t="s">
        <v>78</v>
      </c>
      <c r="C142" s="340">
        <v>100000</v>
      </c>
      <c r="D142" s="340">
        <v>100000</v>
      </c>
      <c r="E142" s="83">
        <v>79384</v>
      </c>
      <c r="F142" s="346">
        <f t="shared" si="16"/>
        <v>79.384</v>
      </c>
      <c r="G142" s="57"/>
    </row>
    <row r="143" spans="1:7" ht="12.75" customHeight="1">
      <c r="A143" s="164">
        <v>3235</v>
      </c>
      <c r="B143" s="165" t="s">
        <v>79</v>
      </c>
      <c r="C143" s="340">
        <v>300000</v>
      </c>
      <c r="D143" s="340">
        <v>300000</v>
      </c>
      <c r="E143" s="83">
        <v>264332</v>
      </c>
      <c r="F143" s="346">
        <f t="shared" si="16"/>
        <v>88.11066666666667</v>
      </c>
      <c r="G143" s="57"/>
    </row>
    <row r="144" spans="1:7" ht="12.75" customHeight="1">
      <c r="A144" s="164">
        <v>3237</v>
      </c>
      <c r="B144" s="330" t="s">
        <v>12</v>
      </c>
      <c r="C144" s="340">
        <v>700000</v>
      </c>
      <c r="D144" s="340">
        <v>150000</v>
      </c>
      <c r="E144" s="83">
        <v>118674</v>
      </c>
      <c r="F144" s="346">
        <f t="shared" si="16"/>
        <v>79.116</v>
      </c>
      <c r="G144" s="57"/>
    </row>
    <row r="145" spans="1:7" ht="12.75" customHeight="1">
      <c r="A145" s="164">
        <v>3239</v>
      </c>
      <c r="B145" s="65" t="s">
        <v>80</v>
      </c>
      <c r="C145" s="340">
        <v>250000</v>
      </c>
      <c r="D145" s="340">
        <v>150000</v>
      </c>
      <c r="E145" s="83">
        <v>149380</v>
      </c>
      <c r="F145" s="346">
        <f t="shared" si="16"/>
        <v>99.58666666666667</v>
      </c>
      <c r="G145" s="58"/>
    </row>
    <row r="146" spans="1:7" ht="12.75" customHeight="1">
      <c r="A146" s="183">
        <v>329</v>
      </c>
      <c r="B146" s="68" t="s">
        <v>82</v>
      </c>
      <c r="C146" s="92">
        <f>C149+C148+C147</f>
        <v>770000</v>
      </c>
      <c r="D146" s="92">
        <f>D149+D148+D147</f>
        <v>770000</v>
      </c>
      <c r="E146" s="92">
        <f>E149+E148+E147</f>
        <v>250219</v>
      </c>
      <c r="F146" s="139">
        <f t="shared" si="16"/>
        <v>32.49597402597403</v>
      </c>
      <c r="G146" s="58"/>
    </row>
    <row r="147" spans="1:7" ht="12.75" customHeight="1">
      <c r="A147" s="187">
        <v>3292</v>
      </c>
      <c r="B147" s="65" t="s">
        <v>135</v>
      </c>
      <c r="C147" s="336">
        <v>100000</v>
      </c>
      <c r="D147" s="338">
        <v>100000</v>
      </c>
      <c r="E147" s="83">
        <v>11677</v>
      </c>
      <c r="F147" s="346">
        <f t="shared" si="16"/>
        <v>11.677</v>
      </c>
      <c r="G147" s="58"/>
    </row>
    <row r="148" spans="1:7" ht="12.75" customHeight="1">
      <c r="A148" s="164">
        <v>3295</v>
      </c>
      <c r="B148" s="65" t="s">
        <v>198</v>
      </c>
      <c r="C148" s="336">
        <v>600000</v>
      </c>
      <c r="D148" s="338">
        <v>600000</v>
      </c>
      <c r="E148" s="83">
        <v>233792</v>
      </c>
      <c r="F148" s="346">
        <f t="shared" si="16"/>
        <v>38.965333333333334</v>
      </c>
      <c r="G148" s="58"/>
    </row>
    <row r="149" spans="1:7" ht="12.75" customHeight="1">
      <c r="A149" s="164">
        <v>3299</v>
      </c>
      <c r="B149" s="165" t="s">
        <v>82</v>
      </c>
      <c r="C149" s="336">
        <v>70000</v>
      </c>
      <c r="D149" s="338">
        <v>70000</v>
      </c>
      <c r="E149" s="83">
        <v>4750</v>
      </c>
      <c r="F149" s="346">
        <f t="shared" si="16"/>
        <v>6.785714285714286</v>
      </c>
      <c r="G149" s="57"/>
    </row>
    <row r="150" spans="1:7" ht="12.75" customHeight="1">
      <c r="A150" s="183">
        <v>38</v>
      </c>
      <c r="B150" s="94" t="s">
        <v>87</v>
      </c>
      <c r="C150" s="92">
        <f aca="true" t="shared" si="17" ref="C150:E151">C151</f>
        <v>1000000</v>
      </c>
      <c r="D150" s="92">
        <f t="shared" si="17"/>
        <v>1000000</v>
      </c>
      <c r="E150" s="92">
        <f t="shared" si="17"/>
        <v>51133</v>
      </c>
      <c r="F150" s="139">
        <f t="shared" si="16"/>
        <v>5.1133</v>
      </c>
      <c r="G150" s="57"/>
    </row>
    <row r="151" spans="1:7" ht="12.75" customHeight="1">
      <c r="A151" s="183">
        <v>383</v>
      </c>
      <c r="B151" s="94" t="s">
        <v>181</v>
      </c>
      <c r="C151" s="92">
        <f t="shared" si="17"/>
        <v>1000000</v>
      </c>
      <c r="D151" s="92">
        <f t="shared" si="17"/>
        <v>1000000</v>
      </c>
      <c r="E151" s="92">
        <f t="shared" si="17"/>
        <v>51133</v>
      </c>
      <c r="F151" s="139">
        <f t="shared" si="16"/>
        <v>5.1133</v>
      </c>
      <c r="G151" s="57"/>
    </row>
    <row r="152" spans="1:7" s="147" customFormat="1" ht="12.75" customHeight="1">
      <c r="A152" s="164">
        <v>3831</v>
      </c>
      <c r="B152" s="165" t="s">
        <v>137</v>
      </c>
      <c r="C152" s="339">
        <v>1000000</v>
      </c>
      <c r="D152" s="339">
        <v>1000000</v>
      </c>
      <c r="E152" s="83">
        <v>51133</v>
      </c>
      <c r="F152" s="346">
        <f t="shared" si="16"/>
        <v>5.1133</v>
      </c>
      <c r="G152" s="146"/>
    </row>
    <row r="153" spans="1:7" ht="12.75" customHeight="1" hidden="1">
      <c r="A153" s="164"/>
      <c r="B153" s="165"/>
      <c r="C153" s="83"/>
      <c r="D153" s="83"/>
      <c r="E153" s="83"/>
      <c r="F153" s="139"/>
      <c r="G153" s="57"/>
    </row>
    <row r="154" spans="1:7" ht="12.75" customHeight="1" hidden="1">
      <c r="A154" s="257" t="s">
        <v>117</v>
      </c>
      <c r="B154" s="94" t="s">
        <v>170</v>
      </c>
      <c r="C154" s="92">
        <f aca="true" t="shared" si="18" ref="C154:E155">C155</f>
        <v>0</v>
      </c>
      <c r="D154" s="92">
        <f t="shared" si="18"/>
        <v>0</v>
      </c>
      <c r="E154" s="92">
        <f t="shared" si="18"/>
        <v>0</v>
      </c>
      <c r="F154" s="139" t="e">
        <f aca="true" t="shared" si="19" ref="F154:F171">E154/D154*100</f>
        <v>#DIV/0!</v>
      </c>
      <c r="G154" s="57"/>
    </row>
    <row r="155" spans="1:7" ht="12.75" customHeight="1" hidden="1">
      <c r="A155" s="183">
        <v>3</v>
      </c>
      <c r="B155" s="94" t="s">
        <v>63</v>
      </c>
      <c r="C155" s="92">
        <f t="shared" si="18"/>
        <v>0</v>
      </c>
      <c r="D155" s="92">
        <f t="shared" si="18"/>
        <v>0</v>
      </c>
      <c r="E155" s="92">
        <f t="shared" si="18"/>
        <v>0</v>
      </c>
      <c r="F155" s="139" t="e">
        <f t="shared" si="19"/>
        <v>#DIV/0!</v>
      </c>
      <c r="G155" s="57"/>
    </row>
    <row r="156" spans="1:7" ht="12.75" customHeight="1" hidden="1">
      <c r="A156" s="183">
        <v>32</v>
      </c>
      <c r="B156" s="94" t="s">
        <v>182</v>
      </c>
      <c r="C156" s="92">
        <f>C157+C162+C168</f>
        <v>0</v>
      </c>
      <c r="D156" s="92">
        <f>D157+D162+D168</f>
        <v>0</v>
      </c>
      <c r="E156" s="92">
        <f>E157+E162+E168</f>
        <v>0</v>
      </c>
      <c r="F156" s="139" t="e">
        <f t="shared" si="19"/>
        <v>#DIV/0!</v>
      </c>
      <c r="G156" s="57"/>
    </row>
    <row r="157" spans="1:7" ht="12.75" customHeight="1" hidden="1">
      <c r="A157" s="183">
        <v>322</v>
      </c>
      <c r="B157" s="94" t="s">
        <v>72</v>
      </c>
      <c r="C157" s="92">
        <f>SUM(C158:C161)</f>
        <v>0</v>
      </c>
      <c r="D157" s="92">
        <f>SUM(D158:D161)</f>
        <v>0</v>
      </c>
      <c r="E157" s="92">
        <f>SUM(E158:E161)</f>
        <v>0</v>
      </c>
      <c r="F157" s="139" t="e">
        <f t="shared" si="19"/>
        <v>#DIV/0!</v>
      </c>
      <c r="G157" s="57"/>
    </row>
    <row r="158" spans="1:7" ht="12.75" customHeight="1" hidden="1">
      <c r="A158" s="166">
        <v>3223</v>
      </c>
      <c r="B158" s="165" t="s">
        <v>75</v>
      </c>
      <c r="C158" s="83">
        <v>0</v>
      </c>
      <c r="D158" s="83">
        <v>0</v>
      </c>
      <c r="E158" s="83">
        <v>0</v>
      </c>
      <c r="F158" s="141" t="e">
        <f t="shared" si="19"/>
        <v>#DIV/0!</v>
      </c>
      <c r="G158" s="57"/>
    </row>
    <row r="159" spans="1:7" ht="12.75" customHeight="1" hidden="1">
      <c r="A159" s="166">
        <v>3224</v>
      </c>
      <c r="B159" s="165" t="s">
        <v>7</v>
      </c>
      <c r="C159" s="83">
        <v>0</v>
      </c>
      <c r="D159" s="83">
        <v>0</v>
      </c>
      <c r="E159" s="83">
        <v>0</v>
      </c>
      <c r="F159" s="141" t="e">
        <f t="shared" si="19"/>
        <v>#DIV/0!</v>
      </c>
      <c r="G159" s="57"/>
    </row>
    <row r="160" spans="1:7" ht="12.75" customHeight="1" hidden="1">
      <c r="A160" s="166">
        <v>3225</v>
      </c>
      <c r="B160" s="165" t="s">
        <v>191</v>
      </c>
      <c r="C160" s="83">
        <v>0</v>
      </c>
      <c r="D160" s="83">
        <v>0</v>
      </c>
      <c r="E160" s="83">
        <v>0</v>
      </c>
      <c r="F160" s="141" t="e">
        <f>E160/D160*100</f>
        <v>#DIV/0!</v>
      </c>
      <c r="G160" s="57"/>
    </row>
    <row r="161" spans="1:7" ht="12.75" customHeight="1" hidden="1">
      <c r="A161" s="166">
        <v>3227</v>
      </c>
      <c r="B161" s="165" t="s">
        <v>257</v>
      </c>
      <c r="C161" s="83">
        <v>0</v>
      </c>
      <c r="D161" s="83">
        <v>0</v>
      </c>
      <c r="E161" s="83">
        <v>0</v>
      </c>
      <c r="F161" s="141" t="e">
        <f>E161/D161*100</f>
        <v>#DIV/0!</v>
      </c>
      <c r="G161" s="57"/>
    </row>
    <row r="162" spans="1:7" s="147" customFormat="1" ht="13.5" customHeight="1" hidden="1">
      <c r="A162" s="183">
        <v>323</v>
      </c>
      <c r="B162" s="94" t="s">
        <v>10</v>
      </c>
      <c r="C162" s="92">
        <f>SUM(C163:C167)</f>
        <v>0</v>
      </c>
      <c r="D162" s="92">
        <f>SUM(D163:D167)</f>
        <v>0</v>
      </c>
      <c r="E162" s="92">
        <f>SUM(E163:E167)</f>
        <v>0</v>
      </c>
      <c r="F162" s="139" t="e">
        <f t="shared" si="19"/>
        <v>#DIV/0!</v>
      </c>
      <c r="G162" s="146"/>
    </row>
    <row r="163" spans="1:7" ht="12.75" customHeight="1" hidden="1">
      <c r="A163" s="166">
        <v>3231</v>
      </c>
      <c r="B163" s="165" t="s">
        <v>76</v>
      </c>
      <c r="C163" s="83">
        <v>0</v>
      </c>
      <c r="D163" s="83">
        <v>0</v>
      </c>
      <c r="E163" s="83">
        <v>0</v>
      </c>
      <c r="F163" s="141" t="e">
        <f t="shared" si="19"/>
        <v>#DIV/0!</v>
      </c>
      <c r="G163" s="57"/>
    </row>
    <row r="164" spans="1:7" s="90" customFormat="1" ht="12.75" hidden="1">
      <c r="A164" s="164">
        <v>3232</v>
      </c>
      <c r="B164" s="165" t="s">
        <v>139</v>
      </c>
      <c r="C164" s="83">
        <v>0</v>
      </c>
      <c r="D164" s="83">
        <v>0</v>
      </c>
      <c r="E164" s="83">
        <v>0</v>
      </c>
      <c r="F164" s="141" t="e">
        <f t="shared" si="19"/>
        <v>#DIV/0!</v>
      </c>
      <c r="G164" s="89"/>
    </row>
    <row r="165" spans="1:7" ht="12.75" hidden="1">
      <c r="A165" s="164">
        <v>3234</v>
      </c>
      <c r="B165" s="165" t="s">
        <v>78</v>
      </c>
      <c r="C165" s="83">
        <v>0</v>
      </c>
      <c r="D165" s="83">
        <v>0</v>
      </c>
      <c r="E165" s="83">
        <v>0</v>
      </c>
      <c r="F165" s="141" t="e">
        <f t="shared" si="19"/>
        <v>#DIV/0!</v>
      </c>
      <c r="G165" s="58"/>
    </row>
    <row r="166" spans="1:7" ht="12.75" customHeight="1" hidden="1">
      <c r="A166" s="164">
        <v>3235</v>
      </c>
      <c r="B166" s="165" t="s">
        <v>240</v>
      </c>
      <c r="C166" s="83">
        <v>0</v>
      </c>
      <c r="D166" s="83">
        <v>0</v>
      </c>
      <c r="E166" s="83">
        <v>0</v>
      </c>
      <c r="F166" s="141" t="e">
        <f t="shared" si="19"/>
        <v>#DIV/0!</v>
      </c>
      <c r="G166" s="58"/>
    </row>
    <row r="167" spans="1:7" ht="12.75" customHeight="1" hidden="1">
      <c r="A167" s="164">
        <v>3239</v>
      </c>
      <c r="B167" s="165" t="s">
        <v>80</v>
      </c>
      <c r="C167" s="83">
        <v>0</v>
      </c>
      <c r="D167" s="83">
        <v>0</v>
      </c>
      <c r="E167" s="83">
        <v>0</v>
      </c>
      <c r="F167" s="141" t="e">
        <f t="shared" si="19"/>
        <v>#DIV/0!</v>
      </c>
      <c r="G167" s="58"/>
    </row>
    <row r="168" spans="1:7" ht="12.75" customHeight="1" hidden="1">
      <c r="A168" s="183">
        <v>329</v>
      </c>
      <c r="B168" s="94" t="s">
        <v>82</v>
      </c>
      <c r="C168" s="92">
        <f>SUM(C169:C171)</f>
        <v>0</v>
      </c>
      <c r="D168" s="92">
        <f>SUM(D169:D171)</f>
        <v>0</v>
      </c>
      <c r="E168" s="92">
        <f>SUM(E169:E171)</f>
        <v>0</v>
      </c>
      <c r="F168" s="139" t="e">
        <f t="shared" si="19"/>
        <v>#DIV/0!</v>
      </c>
      <c r="G168" s="57"/>
    </row>
    <row r="169" spans="1:7" ht="12.75" customHeight="1" hidden="1">
      <c r="A169" s="164">
        <v>3292</v>
      </c>
      <c r="B169" s="165" t="s">
        <v>135</v>
      </c>
      <c r="C169" s="83">
        <v>0</v>
      </c>
      <c r="D169" s="83">
        <v>0</v>
      </c>
      <c r="E169" s="83">
        <v>0</v>
      </c>
      <c r="F169" s="141" t="e">
        <f t="shared" si="19"/>
        <v>#DIV/0!</v>
      </c>
      <c r="G169" s="57"/>
    </row>
    <row r="170" spans="1:7" ht="12.75" customHeight="1" hidden="1">
      <c r="A170" s="164">
        <v>3295</v>
      </c>
      <c r="B170" s="165" t="s">
        <v>198</v>
      </c>
      <c r="C170" s="83">
        <v>0</v>
      </c>
      <c r="D170" s="83">
        <v>0</v>
      </c>
      <c r="E170" s="83">
        <v>0</v>
      </c>
      <c r="F170" s="141" t="e">
        <f t="shared" si="19"/>
        <v>#DIV/0!</v>
      </c>
      <c r="G170" s="57"/>
    </row>
    <row r="171" spans="1:7" ht="12.75" customHeight="1" hidden="1">
      <c r="A171" s="164">
        <v>3299</v>
      </c>
      <c r="B171" s="165" t="s">
        <v>136</v>
      </c>
      <c r="C171" s="83">
        <v>0</v>
      </c>
      <c r="D171" s="83">
        <v>0</v>
      </c>
      <c r="E171" s="83">
        <v>0</v>
      </c>
      <c r="F171" s="141" t="e">
        <f t="shared" si="19"/>
        <v>#DIV/0!</v>
      </c>
      <c r="G171" s="57"/>
    </row>
    <row r="172" spans="1:7" ht="12.75" customHeight="1">
      <c r="A172" s="242"/>
      <c r="B172" s="149"/>
      <c r="C172" s="83"/>
      <c r="D172" s="83"/>
      <c r="E172" s="83"/>
      <c r="F172" s="139"/>
      <c r="G172" s="57"/>
    </row>
    <row r="173" spans="1:7" ht="12" customHeight="1">
      <c r="A173" s="250" t="s">
        <v>122</v>
      </c>
      <c r="B173" s="251" t="s">
        <v>171</v>
      </c>
      <c r="C173" s="92">
        <f>C175+C179</f>
        <v>47600000</v>
      </c>
      <c r="D173" s="92">
        <f>D175+D179</f>
        <v>45220000</v>
      </c>
      <c r="E173" s="92">
        <f>E174+E179</f>
        <v>39193566</v>
      </c>
      <c r="F173" s="139">
        <f aca="true" t="shared" si="20" ref="F173:F178">E173/D173*100</f>
        <v>86.67307828394516</v>
      </c>
      <c r="G173" s="57"/>
    </row>
    <row r="174" spans="1:7" ht="12.75" customHeight="1" hidden="1">
      <c r="A174" s="238">
        <v>3</v>
      </c>
      <c r="B174" s="94" t="s">
        <v>63</v>
      </c>
      <c r="C174" s="92">
        <f aca="true" t="shared" si="21" ref="C174:E175">C175</f>
        <v>47600000</v>
      </c>
      <c r="D174" s="92">
        <f t="shared" si="21"/>
        <v>45220000</v>
      </c>
      <c r="E174" s="92">
        <f t="shared" si="21"/>
        <v>39193566</v>
      </c>
      <c r="F174" s="139">
        <f t="shared" si="20"/>
        <v>86.67307828394516</v>
      </c>
      <c r="G174" s="58"/>
    </row>
    <row r="175" spans="1:7" s="90" customFormat="1" ht="12.75">
      <c r="A175" s="238">
        <v>32</v>
      </c>
      <c r="B175" s="94" t="s">
        <v>2</v>
      </c>
      <c r="C175" s="92">
        <f t="shared" si="21"/>
        <v>47600000</v>
      </c>
      <c r="D175" s="92">
        <f t="shared" si="21"/>
        <v>45220000</v>
      </c>
      <c r="E175" s="92">
        <f t="shared" si="21"/>
        <v>39193566</v>
      </c>
      <c r="F175" s="139">
        <f t="shared" si="20"/>
        <v>86.67307828394516</v>
      </c>
      <c r="G175" s="89"/>
    </row>
    <row r="176" spans="1:7" ht="12.75">
      <c r="A176" s="238">
        <v>323</v>
      </c>
      <c r="B176" s="94" t="s">
        <v>10</v>
      </c>
      <c r="C176" s="92">
        <f>SUM(C177:C178)</f>
        <v>47600000</v>
      </c>
      <c r="D176" s="92">
        <f>SUM(D177:D178)</f>
        <v>45220000</v>
      </c>
      <c r="E176" s="92">
        <f>SUM(E177,E178)</f>
        <v>39193566</v>
      </c>
      <c r="F176" s="139">
        <f t="shared" si="20"/>
        <v>86.67307828394516</v>
      </c>
      <c r="G176" s="58"/>
    </row>
    <row r="177" spans="1:7" ht="12.75" customHeight="1">
      <c r="A177" s="150">
        <v>3232</v>
      </c>
      <c r="B177" s="149" t="s">
        <v>11</v>
      </c>
      <c r="C177" s="336">
        <v>47400000</v>
      </c>
      <c r="D177" s="336">
        <v>45030000</v>
      </c>
      <c r="E177" s="83">
        <v>39161266</v>
      </c>
      <c r="F177" s="346">
        <f t="shared" si="20"/>
        <v>86.96705751721075</v>
      </c>
      <c r="G177" s="58"/>
    </row>
    <row r="178" spans="1:7" ht="12.75" customHeight="1">
      <c r="A178" s="150">
        <v>3239</v>
      </c>
      <c r="B178" s="149" t="s">
        <v>80</v>
      </c>
      <c r="C178" s="336">
        <v>200000</v>
      </c>
      <c r="D178" s="336">
        <v>190000</v>
      </c>
      <c r="E178" s="83">
        <v>32300</v>
      </c>
      <c r="F178" s="346">
        <f t="shared" si="20"/>
        <v>17</v>
      </c>
      <c r="G178" s="58"/>
    </row>
    <row r="179" spans="1:7" ht="12.75" customHeight="1" hidden="1">
      <c r="A179" s="183">
        <v>38</v>
      </c>
      <c r="B179" s="94" t="s">
        <v>87</v>
      </c>
      <c r="C179" s="92">
        <f aca="true" t="shared" si="22" ref="C179:E180">C180</f>
        <v>0</v>
      </c>
      <c r="D179" s="92">
        <f t="shared" si="22"/>
        <v>0</v>
      </c>
      <c r="E179" s="92">
        <f t="shared" si="22"/>
        <v>0</v>
      </c>
      <c r="F179" s="139" t="s">
        <v>160</v>
      </c>
      <c r="G179" s="58"/>
    </row>
    <row r="180" spans="1:7" ht="12.75" customHeight="1" hidden="1">
      <c r="A180" s="183">
        <v>383</v>
      </c>
      <c r="B180" s="94" t="s">
        <v>181</v>
      </c>
      <c r="C180" s="92">
        <f t="shared" si="22"/>
        <v>0</v>
      </c>
      <c r="D180" s="92">
        <f t="shared" si="22"/>
        <v>0</v>
      </c>
      <c r="E180" s="92">
        <f t="shared" si="22"/>
        <v>0</v>
      </c>
      <c r="F180" s="139" t="s">
        <v>160</v>
      </c>
      <c r="G180" s="58"/>
    </row>
    <row r="181" spans="1:7" ht="12.75" customHeight="1" hidden="1">
      <c r="A181" s="166">
        <v>3831</v>
      </c>
      <c r="B181" s="165" t="s">
        <v>241</v>
      </c>
      <c r="C181" s="83">
        <v>0</v>
      </c>
      <c r="D181" s="83">
        <v>0</v>
      </c>
      <c r="E181" s="83">
        <v>0</v>
      </c>
      <c r="F181" s="139" t="s">
        <v>160</v>
      </c>
      <c r="G181" s="57"/>
    </row>
    <row r="182" spans="1:7" ht="12.75" customHeight="1">
      <c r="A182" s="150"/>
      <c r="B182" s="149"/>
      <c r="C182" s="83"/>
      <c r="D182" s="83"/>
      <c r="E182" s="83"/>
      <c r="F182" s="139"/>
      <c r="G182" s="57"/>
    </row>
    <row r="183" spans="1:7" ht="25.5">
      <c r="A183" s="250" t="s">
        <v>123</v>
      </c>
      <c r="B183" s="251" t="s">
        <v>172</v>
      </c>
      <c r="C183" s="92">
        <f>C184+C193+C196</f>
        <v>45000000</v>
      </c>
      <c r="D183" s="92">
        <f>D184+D193+D196</f>
        <v>45000000</v>
      </c>
      <c r="E183" s="92">
        <f>E184+E193+E196</f>
        <v>44135450</v>
      </c>
      <c r="F183" s="139">
        <f aca="true" t="shared" si="23" ref="F183:F246">E183/D183*100</f>
        <v>98.07877777777779</v>
      </c>
      <c r="G183" s="57"/>
    </row>
    <row r="184" spans="1:7" ht="12.75" customHeight="1" hidden="1">
      <c r="A184" s="238">
        <v>3</v>
      </c>
      <c r="B184" s="94" t="s">
        <v>63</v>
      </c>
      <c r="C184" s="92">
        <f>C185</f>
        <v>43250000</v>
      </c>
      <c r="D184" s="92">
        <f>D185</f>
        <v>43250000</v>
      </c>
      <c r="E184" s="92">
        <f>E185</f>
        <v>43502567</v>
      </c>
      <c r="F184" s="139">
        <f t="shared" si="23"/>
        <v>100.58396994219653</v>
      </c>
      <c r="G184" s="57"/>
    </row>
    <row r="185" spans="1:7" ht="12.75" customHeight="1">
      <c r="A185" s="238">
        <v>32</v>
      </c>
      <c r="B185" s="94" t="s">
        <v>2</v>
      </c>
      <c r="C185" s="92">
        <f>C188+C186+C191</f>
        <v>43250000</v>
      </c>
      <c r="D185" s="92">
        <f>D188+D186+D191</f>
        <v>43250000</v>
      </c>
      <c r="E185" s="92">
        <f>E188+E186+E191</f>
        <v>43502567</v>
      </c>
      <c r="F185" s="139">
        <f t="shared" si="23"/>
        <v>100.58396994219653</v>
      </c>
      <c r="G185" s="57"/>
    </row>
    <row r="186" spans="1:7" ht="12.75" customHeight="1" hidden="1">
      <c r="A186" s="183">
        <v>321</v>
      </c>
      <c r="B186" s="94" t="s">
        <v>244</v>
      </c>
      <c r="C186" s="92">
        <f>C187</f>
        <v>0</v>
      </c>
      <c r="D186" s="92">
        <f>D187</f>
        <v>0</v>
      </c>
      <c r="E186" s="92">
        <f>E187</f>
        <v>0</v>
      </c>
      <c r="F186" s="139" t="s">
        <v>160</v>
      </c>
      <c r="G186" s="57"/>
    </row>
    <row r="187" spans="1:7" s="147" customFormat="1" ht="12" customHeight="1" hidden="1">
      <c r="A187" s="166">
        <v>3213</v>
      </c>
      <c r="B187" s="165" t="s">
        <v>5</v>
      </c>
      <c r="C187" s="83">
        <v>0</v>
      </c>
      <c r="D187" s="83">
        <v>0</v>
      </c>
      <c r="E187" s="83">
        <v>0</v>
      </c>
      <c r="F187" s="139" t="s">
        <v>160</v>
      </c>
      <c r="G187" s="146"/>
    </row>
    <row r="188" spans="1:7" s="147" customFormat="1" ht="12" customHeight="1">
      <c r="A188" s="183">
        <v>323</v>
      </c>
      <c r="B188" s="94" t="s">
        <v>10</v>
      </c>
      <c r="C188" s="92">
        <f>SUM(C189:C190)</f>
        <v>43245000</v>
      </c>
      <c r="D188" s="92">
        <f>SUM(D189:D190)</f>
        <v>43245000</v>
      </c>
      <c r="E188" s="92">
        <f>SUM(E189:E190)</f>
        <v>43502077</v>
      </c>
      <c r="F188" s="139">
        <f t="shared" si="23"/>
        <v>100.59446641230201</v>
      </c>
      <c r="G188" s="146"/>
    </row>
    <row r="189" spans="1:7" s="147" customFormat="1" ht="12" customHeight="1">
      <c r="A189" s="166">
        <v>3237</v>
      </c>
      <c r="B189" s="165" t="s">
        <v>12</v>
      </c>
      <c r="C189" s="336">
        <v>2400000</v>
      </c>
      <c r="D189" s="336">
        <v>2400000</v>
      </c>
      <c r="E189" s="83">
        <v>1503572</v>
      </c>
      <c r="F189" s="346">
        <f t="shared" si="23"/>
        <v>62.64883333333333</v>
      </c>
      <c r="G189" s="146"/>
    </row>
    <row r="190" spans="1:7" ht="12.75" customHeight="1">
      <c r="A190" s="166">
        <v>3239</v>
      </c>
      <c r="B190" s="165" t="s">
        <v>80</v>
      </c>
      <c r="C190" s="336">
        <v>40845000</v>
      </c>
      <c r="D190" s="336">
        <v>40845000</v>
      </c>
      <c r="E190" s="83">
        <v>41998505</v>
      </c>
      <c r="F190" s="346">
        <f t="shared" si="23"/>
        <v>102.82410331741951</v>
      </c>
      <c r="G190" s="57"/>
    </row>
    <row r="191" spans="1:7" ht="12.75" customHeight="1">
      <c r="A191" s="183">
        <v>329</v>
      </c>
      <c r="B191" s="94" t="s">
        <v>82</v>
      </c>
      <c r="C191" s="92">
        <f>C192</f>
        <v>5000</v>
      </c>
      <c r="D191" s="92">
        <f>D192</f>
        <v>5000</v>
      </c>
      <c r="E191" s="92">
        <f>E192</f>
        <v>490</v>
      </c>
      <c r="F191" s="139">
        <f t="shared" si="23"/>
        <v>9.8</v>
      </c>
      <c r="G191" s="57"/>
    </row>
    <row r="192" spans="1:7" ht="12.75" customHeight="1">
      <c r="A192" s="166">
        <v>3295</v>
      </c>
      <c r="B192" s="165" t="s">
        <v>198</v>
      </c>
      <c r="C192" s="340">
        <v>5000</v>
      </c>
      <c r="D192" s="340">
        <v>5000</v>
      </c>
      <c r="E192" s="83">
        <v>490</v>
      </c>
      <c r="F192" s="346">
        <f t="shared" si="23"/>
        <v>9.8</v>
      </c>
      <c r="G192" s="57"/>
    </row>
    <row r="193" spans="1:7" ht="12.75" customHeight="1">
      <c r="A193" s="183">
        <v>36</v>
      </c>
      <c r="B193" s="94" t="s">
        <v>243</v>
      </c>
      <c r="C193" s="92">
        <f aca="true" t="shared" si="24" ref="C193:E194">C194</f>
        <v>250000</v>
      </c>
      <c r="D193" s="92">
        <f t="shared" si="24"/>
        <v>250000</v>
      </c>
      <c r="E193" s="92">
        <f t="shared" si="24"/>
        <v>67760</v>
      </c>
      <c r="F193" s="130">
        <f>E193/D193*100</f>
        <v>27.104</v>
      </c>
      <c r="G193" s="57"/>
    </row>
    <row r="194" spans="1:6" s="86" customFormat="1" ht="12.75" customHeight="1">
      <c r="A194" s="183">
        <v>363</v>
      </c>
      <c r="B194" s="94" t="s">
        <v>210</v>
      </c>
      <c r="C194" s="92">
        <f t="shared" si="24"/>
        <v>250000</v>
      </c>
      <c r="D194" s="92">
        <f t="shared" si="24"/>
        <v>250000</v>
      </c>
      <c r="E194" s="92">
        <f t="shared" si="24"/>
        <v>67760</v>
      </c>
      <c r="F194" s="130">
        <f>E194/D194*100</f>
        <v>27.104</v>
      </c>
    </row>
    <row r="195" spans="1:7" ht="12.75" customHeight="1">
      <c r="A195" s="166">
        <v>3631</v>
      </c>
      <c r="B195" s="165" t="s">
        <v>262</v>
      </c>
      <c r="C195" s="336">
        <v>250000</v>
      </c>
      <c r="D195" s="336">
        <v>250000</v>
      </c>
      <c r="E195" s="83">
        <v>67760</v>
      </c>
      <c r="F195" s="348">
        <f>E195/D195*100</f>
        <v>27.104</v>
      </c>
      <c r="G195" s="58"/>
    </row>
    <row r="196" spans="1:7" ht="12.75" customHeight="1">
      <c r="A196" s="183">
        <v>38</v>
      </c>
      <c r="B196" s="94" t="s">
        <v>87</v>
      </c>
      <c r="C196" s="92">
        <f aca="true" t="shared" si="25" ref="C196:E197">C197</f>
        <v>1500000</v>
      </c>
      <c r="D196" s="92">
        <f t="shared" si="25"/>
        <v>1500000</v>
      </c>
      <c r="E196" s="92">
        <f t="shared" si="25"/>
        <v>565123</v>
      </c>
      <c r="F196" s="130">
        <f>E196/D196*100</f>
        <v>37.67486666666667</v>
      </c>
      <c r="G196" s="58"/>
    </row>
    <row r="197" spans="1:7" ht="12.75" customHeight="1">
      <c r="A197" s="183">
        <v>381</v>
      </c>
      <c r="B197" s="94" t="s">
        <v>56</v>
      </c>
      <c r="C197" s="92">
        <f t="shared" si="25"/>
        <v>1500000</v>
      </c>
      <c r="D197" s="92">
        <f t="shared" si="25"/>
        <v>1500000</v>
      </c>
      <c r="E197" s="92">
        <f t="shared" si="25"/>
        <v>565123</v>
      </c>
      <c r="F197" s="130">
        <f>E197/D197*100</f>
        <v>37.67486666666667</v>
      </c>
      <c r="G197" s="58"/>
    </row>
    <row r="198" spans="1:7" ht="12.75" customHeight="1">
      <c r="A198" s="166">
        <v>3811</v>
      </c>
      <c r="B198" s="165" t="s">
        <v>17</v>
      </c>
      <c r="C198" s="339">
        <v>1500000</v>
      </c>
      <c r="D198" s="339">
        <v>1500000</v>
      </c>
      <c r="E198" s="83">
        <v>565123</v>
      </c>
      <c r="F198" s="346">
        <f>E197/D197*100</f>
        <v>37.67486666666667</v>
      </c>
      <c r="G198" s="57"/>
    </row>
    <row r="199" spans="1:7" ht="12.75" customHeight="1">
      <c r="A199" s="166"/>
      <c r="B199" s="165"/>
      <c r="C199" s="153"/>
      <c r="D199" s="153"/>
      <c r="E199" s="83"/>
      <c r="F199" s="139"/>
      <c r="G199" s="58"/>
    </row>
    <row r="200" spans="1:6" s="86" customFormat="1" ht="12.75" customHeight="1">
      <c r="A200" s="183" t="s">
        <v>124</v>
      </c>
      <c r="B200" s="258" t="s">
        <v>173</v>
      </c>
      <c r="C200" s="167">
        <f aca="true" t="shared" si="26" ref="C200:E202">C201</f>
        <v>3000000</v>
      </c>
      <c r="D200" s="167">
        <f t="shared" si="26"/>
        <v>3000000</v>
      </c>
      <c r="E200" s="167">
        <f t="shared" si="26"/>
        <v>1590206</v>
      </c>
      <c r="F200" s="139">
        <f t="shared" si="23"/>
        <v>53.00686666666666</v>
      </c>
    </row>
    <row r="201" spans="1:7" ht="12.75" customHeight="1" hidden="1">
      <c r="A201" s="183">
        <v>3</v>
      </c>
      <c r="B201" s="94" t="s">
        <v>63</v>
      </c>
      <c r="C201" s="92">
        <f t="shared" si="26"/>
        <v>3000000</v>
      </c>
      <c r="D201" s="92">
        <f t="shared" si="26"/>
        <v>3000000</v>
      </c>
      <c r="E201" s="92">
        <f t="shared" si="26"/>
        <v>1590206</v>
      </c>
      <c r="F201" s="139">
        <f t="shared" si="23"/>
        <v>53.00686666666666</v>
      </c>
      <c r="G201" s="58"/>
    </row>
    <row r="202" spans="1:7" ht="12.75" customHeight="1">
      <c r="A202" s="183">
        <v>32</v>
      </c>
      <c r="B202" s="94" t="s">
        <v>2</v>
      </c>
      <c r="C202" s="92">
        <f t="shared" si="26"/>
        <v>3000000</v>
      </c>
      <c r="D202" s="92">
        <f t="shared" si="26"/>
        <v>3000000</v>
      </c>
      <c r="E202" s="92">
        <f t="shared" si="26"/>
        <v>1590206</v>
      </c>
      <c r="F202" s="139">
        <f t="shared" si="23"/>
        <v>53.00686666666666</v>
      </c>
      <c r="G202" s="58"/>
    </row>
    <row r="203" spans="1:7" ht="12.75" customHeight="1">
      <c r="A203" s="183">
        <v>323</v>
      </c>
      <c r="B203" s="94" t="s">
        <v>10</v>
      </c>
      <c r="C203" s="92">
        <f>C204</f>
        <v>3000000</v>
      </c>
      <c r="D203" s="92">
        <f>D204</f>
        <v>3000000</v>
      </c>
      <c r="E203" s="92">
        <f>E204</f>
        <v>1590206</v>
      </c>
      <c r="F203" s="139">
        <f t="shared" si="23"/>
        <v>53.00686666666666</v>
      </c>
      <c r="G203" s="58"/>
    </row>
    <row r="204" spans="1:7" ht="12.75" customHeight="1">
      <c r="A204" s="166">
        <v>3239</v>
      </c>
      <c r="B204" s="165" t="s">
        <v>80</v>
      </c>
      <c r="C204" s="336">
        <v>3000000</v>
      </c>
      <c r="D204" s="336">
        <v>3000000</v>
      </c>
      <c r="E204" s="83">
        <v>1590206</v>
      </c>
      <c r="F204" s="346">
        <f t="shared" si="23"/>
        <v>53.00686666666666</v>
      </c>
      <c r="G204" s="57"/>
    </row>
    <row r="205" spans="1:7" ht="12.75" customHeight="1">
      <c r="A205" s="166"/>
      <c r="B205" s="165"/>
      <c r="C205" s="83"/>
      <c r="D205" s="83"/>
      <c r="E205" s="83"/>
      <c r="F205" s="139"/>
      <c r="G205" s="57"/>
    </row>
    <row r="206" spans="1:7" ht="12.75">
      <c r="A206" s="183" t="s">
        <v>125</v>
      </c>
      <c r="B206" s="331" t="s">
        <v>291</v>
      </c>
      <c r="C206" s="167">
        <f>C207</f>
        <v>81000000</v>
      </c>
      <c r="D206" s="167">
        <f>D207</f>
        <v>92000000</v>
      </c>
      <c r="E206" s="167">
        <f>E207</f>
        <v>94501658</v>
      </c>
      <c r="F206" s="139">
        <f t="shared" si="23"/>
        <v>102.71919347826086</v>
      </c>
      <c r="G206" s="57"/>
    </row>
    <row r="207" spans="1:7" ht="12.75" customHeight="1" hidden="1">
      <c r="A207" s="183">
        <v>3</v>
      </c>
      <c r="B207" s="94" t="s">
        <v>63</v>
      </c>
      <c r="C207" s="92">
        <f>C208+C218+C222</f>
        <v>81000000</v>
      </c>
      <c r="D207" s="92">
        <f>D208+D218+D222</f>
        <v>92000000</v>
      </c>
      <c r="E207" s="92">
        <f>E208+E218+E222</f>
        <v>94501658</v>
      </c>
      <c r="F207" s="139">
        <f t="shared" si="23"/>
        <v>102.71919347826086</v>
      </c>
      <c r="G207" s="57"/>
    </row>
    <row r="208" spans="1:7" ht="12.75" customHeight="1">
      <c r="A208" s="183">
        <v>32</v>
      </c>
      <c r="B208" s="94" t="s">
        <v>2</v>
      </c>
      <c r="C208" s="92">
        <f>C209+C211+C215</f>
        <v>79970000</v>
      </c>
      <c r="D208" s="92">
        <f>D209+D211+D215</f>
        <v>90970000</v>
      </c>
      <c r="E208" s="92">
        <f>E209+E211+E215</f>
        <v>93474418</v>
      </c>
      <c r="F208" s="139">
        <f t="shared" si="23"/>
        <v>102.75301527976255</v>
      </c>
      <c r="G208" s="57"/>
    </row>
    <row r="209" spans="1:7" ht="12.75" customHeight="1">
      <c r="A209" s="183">
        <v>322</v>
      </c>
      <c r="B209" s="94" t="s">
        <v>72</v>
      </c>
      <c r="C209" s="92">
        <f>C210</f>
        <v>2000000</v>
      </c>
      <c r="D209" s="92">
        <f>D210</f>
        <v>2000000</v>
      </c>
      <c r="E209" s="92">
        <f>E210</f>
        <v>1970843</v>
      </c>
      <c r="F209" s="139">
        <f t="shared" si="23"/>
        <v>98.54214999999999</v>
      </c>
      <c r="G209" s="57"/>
    </row>
    <row r="210" spans="1:7" ht="12.75" customHeight="1">
      <c r="A210" s="166">
        <v>3221</v>
      </c>
      <c r="B210" s="165" t="s">
        <v>73</v>
      </c>
      <c r="C210" s="336">
        <v>2000000</v>
      </c>
      <c r="D210" s="338">
        <v>2000000</v>
      </c>
      <c r="E210" s="293">
        <v>1970843</v>
      </c>
      <c r="F210" s="346">
        <f t="shared" si="23"/>
        <v>98.54214999999999</v>
      </c>
      <c r="G210" s="57"/>
    </row>
    <row r="211" spans="1:7" s="147" customFormat="1" ht="12.75" customHeight="1">
      <c r="A211" s="183">
        <v>323</v>
      </c>
      <c r="B211" s="94" t="s">
        <v>10</v>
      </c>
      <c r="C211" s="92">
        <f>SUM(C212:C214)</f>
        <v>77730000</v>
      </c>
      <c r="D211" s="92">
        <f>SUM(D212:D214)</f>
        <v>88730000</v>
      </c>
      <c r="E211" s="92">
        <f>SUM(E212:E214)</f>
        <v>91402746</v>
      </c>
      <c r="F211" s="139">
        <f t="shared" si="23"/>
        <v>103.01222359968443</v>
      </c>
      <c r="G211" s="146"/>
    </row>
    <row r="212" spans="1:7" ht="12.75" customHeight="1">
      <c r="A212" s="166">
        <v>3231</v>
      </c>
      <c r="B212" s="165" t="s">
        <v>76</v>
      </c>
      <c r="C212" s="336">
        <v>10000000</v>
      </c>
      <c r="D212" s="336">
        <v>10000000</v>
      </c>
      <c r="E212" s="293">
        <v>9637562</v>
      </c>
      <c r="F212" s="346">
        <f t="shared" si="23"/>
        <v>96.37562</v>
      </c>
      <c r="G212" s="57"/>
    </row>
    <row r="213" spans="1:7" ht="12.75" customHeight="1">
      <c r="A213" s="166">
        <v>3237</v>
      </c>
      <c r="B213" s="165" t="s">
        <v>12</v>
      </c>
      <c r="C213" s="336">
        <v>67710000</v>
      </c>
      <c r="D213" s="336">
        <v>78710000</v>
      </c>
      <c r="E213" s="293">
        <v>81764734</v>
      </c>
      <c r="F213" s="346">
        <f t="shared" si="23"/>
        <v>103.88099860246473</v>
      </c>
      <c r="G213" s="57"/>
    </row>
    <row r="214" spans="1:7" ht="12.75" customHeight="1">
      <c r="A214" s="166">
        <v>3239</v>
      </c>
      <c r="B214" s="165" t="s">
        <v>80</v>
      </c>
      <c r="C214" s="336">
        <v>20000</v>
      </c>
      <c r="D214" s="338">
        <v>20000</v>
      </c>
      <c r="E214" s="293">
        <v>450</v>
      </c>
      <c r="F214" s="346">
        <f t="shared" si="23"/>
        <v>2.25</v>
      </c>
      <c r="G214" s="57"/>
    </row>
    <row r="215" spans="1:7" s="147" customFormat="1" ht="14.25" customHeight="1">
      <c r="A215" s="183">
        <v>329</v>
      </c>
      <c r="B215" s="94" t="s">
        <v>82</v>
      </c>
      <c r="C215" s="92">
        <f>C217+C216</f>
        <v>240000</v>
      </c>
      <c r="D215" s="92">
        <f>D217+D216</f>
        <v>240000</v>
      </c>
      <c r="E215" s="92">
        <f>E217+E216</f>
        <v>100829</v>
      </c>
      <c r="F215" s="139">
        <f t="shared" si="23"/>
        <v>42.01208333333334</v>
      </c>
      <c r="G215" s="146"/>
    </row>
    <row r="216" spans="1:7" ht="12.75" customHeight="1">
      <c r="A216" s="166">
        <v>3295</v>
      </c>
      <c r="B216" s="165" t="s">
        <v>198</v>
      </c>
      <c r="C216" s="336">
        <v>140000</v>
      </c>
      <c r="D216" s="336">
        <v>140000</v>
      </c>
      <c r="E216" s="293">
        <v>8154</v>
      </c>
      <c r="F216" s="346">
        <f t="shared" si="23"/>
        <v>5.824285714285715</v>
      </c>
      <c r="G216" s="58"/>
    </row>
    <row r="217" spans="1:7" ht="12.75" customHeight="1">
      <c r="A217" s="166">
        <v>3299</v>
      </c>
      <c r="B217" s="165" t="s">
        <v>82</v>
      </c>
      <c r="C217" s="336">
        <v>100000</v>
      </c>
      <c r="D217" s="336">
        <v>100000</v>
      </c>
      <c r="E217" s="293">
        <v>92675</v>
      </c>
      <c r="F217" s="346">
        <f t="shared" si="23"/>
        <v>92.675</v>
      </c>
      <c r="G217" s="58"/>
    </row>
    <row r="218" spans="1:7" ht="12.75" customHeight="1">
      <c r="A218" s="183">
        <v>34</v>
      </c>
      <c r="B218" s="94" t="s">
        <v>15</v>
      </c>
      <c r="C218" s="92">
        <f>C219</f>
        <v>30000</v>
      </c>
      <c r="D218" s="92">
        <f>D219</f>
        <v>30000</v>
      </c>
      <c r="E218" s="92">
        <f>E219</f>
        <v>25211</v>
      </c>
      <c r="F218" s="139">
        <f t="shared" si="23"/>
        <v>84.03666666666668</v>
      </c>
      <c r="G218" s="58"/>
    </row>
    <row r="219" spans="1:7" ht="12.75" customHeight="1">
      <c r="A219" s="183">
        <v>343</v>
      </c>
      <c r="B219" s="94" t="s">
        <v>96</v>
      </c>
      <c r="C219" s="92">
        <f>SUM(C220:C221)</f>
        <v>30000</v>
      </c>
      <c r="D219" s="92">
        <f>SUM(D220:D221)</f>
        <v>30000</v>
      </c>
      <c r="E219" s="92">
        <f>SUM(E220:E221)</f>
        <v>25211</v>
      </c>
      <c r="F219" s="139">
        <f t="shared" si="23"/>
        <v>84.03666666666668</v>
      </c>
      <c r="G219" s="58"/>
    </row>
    <row r="220" spans="1:7" ht="12.75" customHeight="1">
      <c r="A220" s="166">
        <v>3431</v>
      </c>
      <c r="B220" s="165" t="s">
        <v>97</v>
      </c>
      <c r="C220" s="336">
        <v>20000</v>
      </c>
      <c r="D220" s="336">
        <v>25000</v>
      </c>
      <c r="E220" s="293">
        <v>22574</v>
      </c>
      <c r="F220" s="346">
        <f t="shared" si="23"/>
        <v>90.29599999999999</v>
      </c>
      <c r="G220" s="58"/>
    </row>
    <row r="221" spans="1:7" ht="12.75" customHeight="1">
      <c r="A221" s="166">
        <v>3433</v>
      </c>
      <c r="B221" s="151" t="s">
        <v>98</v>
      </c>
      <c r="C221" s="336">
        <v>10000</v>
      </c>
      <c r="D221" s="336">
        <v>5000</v>
      </c>
      <c r="E221" s="293">
        <v>2637</v>
      </c>
      <c r="F221" s="346">
        <f t="shared" si="23"/>
        <v>52.739999999999995</v>
      </c>
      <c r="G221" s="57"/>
    </row>
    <row r="222" spans="1:7" ht="12.75" customHeight="1">
      <c r="A222" s="185">
        <v>36</v>
      </c>
      <c r="B222" s="185" t="s">
        <v>243</v>
      </c>
      <c r="C222" s="92">
        <f aca="true" t="shared" si="27" ref="C222:E223">C223</f>
        <v>1000000</v>
      </c>
      <c r="D222" s="92">
        <f t="shared" si="27"/>
        <v>1000000</v>
      </c>
      <c r="E222" s="92">
        <f t="shared" si="27"/>
        <v>1002029</v>
      </c>
      <c r="F222" s="139">
        <f t="shared" si="23"/>
        <v>100.2029</v>
      </c>
      <c r="G222" s="57"/>
    </row>
    <row r="223" spans="1:7" ht="12.75" customHeight="1">
      <c r="A223" s="185">
        <v>363</v>
      </c>
      <c r="B223" s="185" t="s">
        <v>210</v>
      </c>
      <c r="C223" s="92">
        <f t="shared" si="27"/>
        <v>1000000</v>
      </c>
      <c r="D223" s="92">
        <f t="shared" si="27"/>
        <v>1000000</v>
      </c>
      <c r="E223" s="92">
        <f t="shared" si="27"/>
        <v>1002029</v>
      </c>
      <c r="F223" s="139">
        <f t="shared" si="23"/>
        <v>100.2029</v>
      </c>
      <c r="G223" s="57"/>
    </row>
    <row r="224" spans="1:7" s="147" customFormat="1" ht="12.75" customHeight="1">
      <c r="A224" s="188">
        <v>3631</v>
      </c>
      <c r="B224" s="151" t="s">
        <v>262</v>
      </c>
      <c r="C224" s="339">
        <v>1000000</v>
      </c>
      <c r="D224" s="339">
        <v>1000000</v>
      </c>
      <c r="E224" s="293">
        <v>1002029</v>
      </c>
      <c r="F224" s="346">
        <f t="shared" si="23"/>
        <v>100.2029</v>
      </c>
      <c r="G224" s="146"/>
    </row>
    <row r="225" spans="1:7" ht="12.75" customHeight="1">
      <c r="A225" s="166"/>
      <c r="B225" s="165"/>
      <c r="C225" s="83"/>
      <c r="D225" s="83"/>
      <c r="E225" s="83"/>
      <c r="F225" s="139"/>
      <c r="G225" s="57"/>
    </row>
    <row r="226" spans="1:7" ht="12.75" customHeight="1">
      <c r="A226" s="183" t="s">
        <v>126</v>
      </c>
      <c r="B226" s="259" t="s">
        <v>142</v>
      </c>
      <c r="C226" s="92">
        <f aca="true" t="shared" si="28" ref="C226:E227">C227</f>
        <v>5400000</v>
      </c>
      <c r="D226" s="92">
        <f t="shared" si="28"/>
        <v>5400000</v>
      </c>
      <c r="E226" s="92">
        <f t="shared" si="28"/>
        <v>5152289.8</v>
      </c>
      <c r="F226" s="139">
        <f t="shared" si="23"/>
        <v>95.41277407407406</v>
      </c>
      <c r="G226" s="57"/>
    </row>
    <row r="227" spans="1:7" ht="12.75" customHeight="1" hidden="1">
      <c r="A227" s="183">
        <v>3</v>
      </c>
      <c r="B227" s="94" t="s">
        <v>63</v>
      </c>
      <c r="C227" s="92">
        <f t="shared" si="28"/>
        <v>5400000</v>
      </c>
      <c r="D227" s="92">
        <f t="shared" si="28"/>
        <v>5400000</v>
      </c>
      <c r="E227" s="92">
        <f t="shared" si="28"/>
        <v>5152289.8</v>
      </c>
      <c r="F227" s="139">
        <f t="shared" si="23"/>
        <v>95.41277407407406</v>
      </c>
      <c r="G227" s="57"/>
    </row>
    <row r="228" spans="1:7" ht="12.75" customHeight="1">
      <c r="A228" s="183">
        <v>32</v>
      </c>
      <c r="B228" s="259" t="s">
        <v>2</v>
      </c>
      <c r="C228" s="92">
        <f>C229+C234+C241</f>
        <v>5400000</v>
      </c>
      <c r="D228" s="92">
        <f>D229+D234+D241</f>
        <v>5400000</v>
      </c>
      <c r="E228" s="92">
        <f>E229+E234+E241</f>
        <v>5152289.8</v>
      </c>
      <c r="F228" s="139">
        <f t="shared" si="23"/>
        <v>95.41277407407406</v>
      </c>
      <c r="G228" s="57"/>
    </row>
    <row r="229" spans="1:7" ht="12.75" customHeight="1">
      <c r="A229" s="183">
        <v>322</v>
      </c>
      <c r="B229" s="259" t="s">
        <v>72</v>
      </c>
      <c r="C229" s="92">
        <f>SUM(C230:C233)</f>
        <v>1250000</v>
      </c>
      <c r="D229" s="92">
        <f>SUM(D230:D233)</f>
        <v>1250000</v>
      </c>
      <c r="E229" s="92">
        <f>SUM(E230:E233)</f>
        <v>1215984</v>
      </c>
      <c r="F229" s="139">
        <f t="shared" si="23"/>
        <v>97.27871999999999</v>
      </c>
      <c r="G229" s="57"/>
    </row>
    <row r="230" spans="1:7" s="147" customFormat="1" ht="12.75" customHeight="1">
      <c r="A230" s="164">
        <v>3222</v>
      </c>
      <c r="B230" s="165" t="s">
        <v>74</v>
      </c>
      <c r="C230" s="336">
        <v>700000</v>
      </c>
      <c r="D230" s="336">
        <v>600000</v>
      </c>
      <c r="E230" s="293">
        <v>620625</v>
      </c>
      <c r="F230" s="346">
        <f t="shared" si="23"/>
        <v>103.4375</v>
      </c>
      <c r="G230" s="146"/>
    </row>
    <row r="231" spans="1:7" ht="12.75" customHeight="1">
      <c r="A231" s="164">
        <v>3223</v>
      </c>
      <c r="B231" s="165" t="s">
        <v>75</v>
      </c>
      <c r="C231" s="336">
        <v>500000</v>
      </c>
      <c r="D231" s="336">
        <v>600000</v>
      </c>
      <c r="E231" s="293">
        <v>575497</v>
      </c>
      <c r="F231" s="346">
        <f t="shared" si="23"/>
        <v>95.91616666666667</v>
      </c>
      <c r="G231" s="57"/>
    </row>
    <row r="232" spans="1:7" ht="12.75" customHeight="1">
      <c r="A232" s="164">
        <v>3225</v>
      </c>
      <c r="B232" s="165" t="s">
        <v>134</v>
      </c>
      <c r="C232" s="336">
        <v>50000</v>
      </c>
      <c r="D232" s="336">
        <v>50000</v>
      </c>
      <c r="E232" s="293">
        <v>19862</v>
      </c>
      <c r="F232" s="346">
        <f t="shared" si="23"/>
        <v>39.724</v>
      </c>
      <c r="G232" s="57"/>
    </row>
    <row r="233" spans="1:7" ht="12.75" customHeight="1" hidden="1">
      <c r="A233" s="164">
        <v>3227</v>
      </c>
      <c r="B233" s="165" t="s">
        <v>257</v>
      </c>
      <c r="C233" s="83">
        <v>0</v>
      </c>
      <c r="D233" s="83">
        <v>0</v>
      </c>
      <c r="E233" s="83">
        <v>0</v>
      </c>
      <c r="F233" s="141">
        <v>0</v>
      </c>
      <c r="G233" s="57"/>
    </row>
    <row r="234" spans="1:7" s="147" customFormat="1" ht="12.75" customHeight="1">
      <c r="A234" s="238">
        <v>323</v>
      </c>
      <c r="B234" s="240" t="s">
        <v>10</v>
      </c>
      <c r="C234" s="92">
        <f>SUM(C235:C240)</f>
        <v>4110000</v>
      </c>
      <c r="D234" s="92">
        <f>SUM(D235:D240)</f>
        <v>4110000</v>
      </c>
      <c r="E234" s="92">
        <f>SUM(E235:E240)</f>
        <v>3902007.8</v>
      </c>
      <c r="F234" s="139">
        <f t="shared" si="23"/>
        <v>94.93936253041362</v>
      </c>
      <c r="G234" s="146"/>
    </row>
    <row r="235" spans="1:7" ht="12.75" customHeight="1">
      <c r="A235" s="242">
        <v>3231</v>
      </c>
      <c r="B235" s="149" t="s">
        <v>138</v>
      </c>
      <c r="C235" s="336">
        <v>100000</v>
      </c>
      <c r="D235" s="336">
        <v>100000</v>
      </c>
      <c r="E235" s="293">
        <v>53151</v>
      </c>
      <c r="F235" s="346">
        <f t="shared" si="23"/>
        <v>53.151</v>
      </c>
      <c r="G235" s="58"/>
    </row>
    <row r="236" spans="1:7" ht="12.75" customHeight="1">
      <c r="A236" s="242">
        <v>3232</v>
      </c>
      <c r="B236" s="149" t="s">
        <v>140</v>
      </c>
      <c r="C236" s="336">
        <v>3100000</v>
      </c>
      <c r="D236" s="336">
        <v>3000000</v>
      </c>
      <c r="E236" s="293">
        <v>2918195</v>
      </c>
      <c r="F236" s="346">
        <f t="shared" si="23"/>
        <v>97.27316666666667</v>
      </c>
      <c r="G236" s="58"/>
    </row>
    <row r="237" spans="1:7" ht="12.75" customHeight="1">
      <c r="A237" s="242">
        <v>3234</v>
      </c>
      <c r="B237" s="149" t="s">
        <v>78</v>
      </c>
      <c r="C237" s="336">
        <v>95000</v>
      </c>
      <c r="D237" s="336">
        <v>145000</v>
      </c>
      <c r="E237" s="293">
        <v>120615</v>
      </c>
      <c r="F237" s="346">
        <f t="shared" si="23"/>
        <v>83.18275862068965</v>
      </c>
      <c r="G237" s="58"/>
    </row>
    <row r="238" spans="1:7" ht="12.75" customHeight="1">
      <c r="A238" s="242">
        <v>3235</v>
      </c>
      <c r="B238" s="149" t="s">
        <v>79</v>
      </c>
      <c r="C238" s="336">
        <v>800000</v>
      </c>
      <c r="D238" s="336">
        <v>840000</v>
      </c>
      <c r="E238" s="293">
        <v>796718</v>
      </c>
      <c r="F238" s="346">
        <f t="shared" si="23"/>
        <v>94.84738095238096</v>
      </c>
      <c r="G238" s="58"/>
    </row>
    <row r="239" spans="1:7" ht="12.75" customHeight="1">
      <c r="A239" s="150">
        <v>3237</v>
      </c>
      <c r="B239" s="149" t="s">
        <v>12</v>
      </c>
      <c r="C239" s="336">
        <v>10000</v>
      </c>
      <c r="D239" s="336">
        <v>20000</v>
      </c>
      <c r="E239" s="293">
        <v>10197.8</v>
      </c>
      <c r="F239" s="346">
        <f t="shared" si="23"/>
        <v>50.989</v>
      </c>
      <c r="G239" s="58"/>
    </row>
    <row r="240" spans="1:7" ht="12.75" customHeight="1">
      <c r="A240" s="150">
        <v>3239</v>
      </c>
      <c r="B240" s="149" t="s">
        <v>80</v>
      </c>
      <c r="C240" s="336">
        <v>5000</v>
      </c>
      <c r="D240" s="336">
        <v>5000</v>
      </c>
      <c r="E240" s="293">
        <v>3131</v>
      </c>
      <c r="F240" s="346">
        <f t="shared" si="23"/>
        <v>62.62</v>
      </c>
      <c r="G240" s="57"/>
    </row>
    <row r="241" spans="1:7" ht="12.75" customHeight="1">
      <c r="A241" s="238">
        <v>329</v>
      </c>
      <c r="B241" s="240" t="s">
        <v>82</v>
      </c>
      <c r="C241" s="92">
        <f>C243+C242</f>
        <v>40000</v>
      </c>
      <c r="D241" s="92">
        <f>D243+D242</f>
        <v>40000</v>
      </c>
      <c r="E241" s="92">
        <f>E243+E242</f>
        <v>34298</v>
      </c>
      <c r="F241" s="139">
        <f t="shared" si="23"/>
        <v>85.745</v>
      </c>
      <c r="G241" s="57"/>
    </row>
    <row r="242" spans="1:7" ht="12.75" customHeight="1">
      <c r="A242" s="150">
        <v>3295</v>
      </c>
      <c r="B242" s="149" t="s">
        <v>198</v>
      </c>
      <c r="C242" s="336">
        <v>8000</v>
      </c>
      <c r="D242" s="336">
        <v>8000</v>
      </c>
      <c r="E242" s="293">
        <v>7019</v>
      </c>
      <c r="F242" s="346">
        <f t="shared" si="23"/>
        <v>87.7375</v>
      </c>
      <c r="G242" s="57"/>
    </row>
    <row r="243" spans="1:7" ht="12.75" customHeight="1">
      <c r="A243" s="150">
        <v>3299</v>
      </c>
      <c r="B243" s="149" t="s">
        <v>82</v>
      </c>
      <c r="C243" s="336">
        <v>32000</v>
      </c>
      <c r="D243" s="336">
        <v>32000</v>
      </c>
      <c r="E243" s="293">
        <v>27279</v>
      </c>
      <c r="F243" s="346">
        <f t="shared" si="23"/>
        <v>85.246875</v>
      </c>
      <c r="G243" s="57"/>
    </row>
    <row r="244" spans="1:7" ht="12" customHeight="1">
      <c r="A244" s="242"/>
      <c r="B244" s="149"/>
      <c r="C244" s="83"/>
      <c r="D244" s="83"/>
      <c r="E244" s="83"/>
      <c r="F244" s="139"/>
      <c r="G244" s="57"/>
    </row>
    <row r="245" spans="1:7" ht="12.75" customHeight="1">
      <c r="A245" s="238" t="s">
        <v>127</v>
      </c>
      <c r="B245" s="94" t="s">
        <v>162</v>
      </c>
      <c r="C245" s="92">
        <f>C247</f>
        <v>7000000</v>
      </c>
      <c r="D245" s="92">
        <f>D247</f>
        <v>6652500</v>
      </c>
      <c r="E245" s="92">
        <f>E247</f>
        <v>5490791</v>
      </c>
      <c r="F245" s="139">
        <f t="shared" si="23"/>
        <v>82.53725667042465</v>
      </c>
      <c r="G245" s="57"/>
    </row>
    <row r="246" spans="1:7" ht="12.75" customHeight="1" hidden="1">
      <c r="A246" s="238">
        <v>3</v>
      </c>
      <c r="B246" s="94" t="s">
        <v>63</v>
      </c>
      <c r="C246" s="92">
        <f>C247</f>
        <v>7000000</v>
      </c>
      <c r="D246" s="92">
        <f>D247</f>
        <v>6652500</v>
      </c>
      <c r="E246" s="92">
        <f>E247</f>
        <v>5490791</v>
      </c>
      <c r="F246" s="139">
        <f t="shared" si="23"/>
        <v>82.53725667042465</v>
      </c>
      <c r="G246" s="63"/>
    </row>
    <row r="247" spans="1:7" ht="12.75" customHeight="1">
      <c r="A247" s="238">
        <v>32</v>
      </c>
      <c r="B247" s="94" t="s">
        <v>2</v>
      </c>
      <c r="C247" s="92">
        <f>C248+C251</f>
        <v>7000000</v>
      </c>
      <c r="D247" s="92">
        <f>D248+D251</f>
        <v>6652500</v>
      </c>
      <c r="E247" s="92">
        <f>E248+E251</f>
        <v>5490791</v>
      </c>
      <c r="F247" s="139">
        <f aca="true" t="shared" si="29" ref="F247:F269">E247/D247*100</f>
        <v>82.53725667042465</v>
      </c>
      <c r="G247" s="63"/>
    </row>
    <row r="248" spans="1:7" ht="12.75" customHeight="1">
      <c r="A248" s="238">
        <v>323</v>
      </c>
      <c r="B248" s="250" t="s">
        <v>10</v>
      </c>
      <c r="C248" s="92">
        <f>SUM(C249:C250)</f>
        <v>6950000</v>
      </c>
      <c r="D248" s="92">
        <f>SUM(D249:D250)</f>
        <v>6602500</v>
      </c>
      <c r="E248" s="92">
        <f>SUM(E249:E250)</f>
        <v>5480442</v>
      </c>
      <c r="F248" s="139">
        <f t="shared" si="29"/>
        <v>83.00555850056797</v>
      </c>
      <c r="G248" s="63"/>
    </row>
    <row r="249" spans="1:7" ht="12.75" customHeight="1">
      <c r="A249" s="150">
        <v>3237</v>
      </c>
      <c r="B249" s="149" t="s">
        <v>12</v>
      </c>
      <c r="C249" s="336">
        <v>1500000</v>
      </c>
      <c r="D249" s="336">
        <v>600000</v>
      </c>
      <c r="E249" s="293">
        <v>620853</v>
      </c>
      <c r="F249" s="346">
        <f t="shared" si="29"/>
        <v>103.47550000000001</v>
      </c>
      <c r="G249" s="63"/>
    </row>
    <row r="250" spans="1:7" ht="12.75" customHeight="1">
      <c r="A250" s="150">
        <v>3239</v>
      </c>
      <c r="B250" s="149" t="s">
        <v>80</v>
      </c>
      <c r="C250" s="336">
        <v>5450000</v>
      </c>
      <c r="D250" s="336">
        <v>6002500</v>
      </c>
      <c r="E250" s="293">
        <v>4859589</v>
      </c>
      <c r="F250" s="346">
        <f t="shared" si="29"/>
        <v>80.959416909621</v>
      </c>
      <c r="G250" s="67"/>
    </row>
    <row r="251" spans="1:7" ht="12.75" customHeight="1">
      <c r="A251" s="238">
        <v>329</v>
      </c>
      <c r="B251" s="250" t="s">
        <v>82</v>
      </c>
      <c r="C251" s="92">
        <f>C252+C253</f>
        <v>50000</v>
      </c>
      <c r="D251" s="92">
        <f>D252+D253</f>
        <v>50000</v>
      </c>
      <c r="E251" s="92">
        <f>E252+E253</f>
        <v>10349</v>
      </c>
      <c r="F251" s="139">
        <f t="shared" si="29"/>
        <v>20.698</v>
      </c>
      <c r="G251" s="67"/>
    </row>
    <row r="252" spans="1:7" ht="12.75" customHeight="1">
      <c r="A252" s="242">
        <v>3295</v>
      </c>
      <c r="B252" s="149" t="s">
        <v>198</v>
      </c>
      <c r="C252" s="339">
        <v>40000</v>
      </c>
      <c r="D252" s="339">
        <v>40000</v>
      </c>
      <c r="E252" s="293">
        <v>10349</v>
      </c>
      <c r="F252" s="346">
        <f t="shared" si="29"/>
        <v>25.8725</v>
      </c>
      <c r="G252" s="67"/>
    </row>
    <row r="253" spans="1:7" ht="12.75" customHeight="1" hidden="1">
      <c r="A253" s="242">
        <v>3299</v>
      </c>
      <c r="B253" s="149" t="s">
        <v>82</v>
      </c>
      <c r="C253" s="339">
        <v>10000</v>
      </c>
      <c r="D253" s="339">
        <v>10000</v>
      </c>
      <c r="E253" s="293">
        <v>0</v>
      </c>
      <c r="F253" s="141">
        <f t="shared" si="29"/>
        <v>0</v>
      </c>
      <c r="G253" s="57"/>
    </row>
    <row r="254" spans="1:7" ht="12.75" customHeight="1">
      <c r="A254" s="242"/>
      <c r="B254" s="149"/>
      <c r="C254" s="83"/>
      <c r="D254" s="83"/>
      <c r="E254" s="83"/>
      <c r="F254" s="139"/>
      <c r="G254" s="58"/>
    </row>
    <row r="255" spans="1:7" s="88" customFormat="1" ht="12.75" customHeight="1">
      <c r="A255" s="183" t="s">
        <v>141</v>
      </c>
      <c r="B255" s="94" t="s">
        <v>163</v>
      </c>
      <c r="C255" s="92">
        <f>C256</f>
        <v>4000000</v>
      </c>
      <c r="D255" s="92">
        <f>D256</f>
        <v>3850000</v>
      </c>
      <c r="E255" s="92">
        <f>E256</f>
        <v>2189953</v>
      </c>
      <c r="F255" s="139">
        <f t="shared" si="29"/>
        <v>56.8818961038961</v>
      </c>
      <c r="G255" s="87"/>
    </row>
    <row r="256" spans="1:7" ht="12.75" customHeight="1" hidden="1">
      <c r="A256" s="183">
        <v>3</v>
      </c>
      <c r="B256" s="94" t="s">
        <v>63</v>
      </c>
      <c r="C256" s="92">
        <f>C257+C263+C260</f>
        <v>4000000</v>
      </c>
      <c r="D256" s="92">
        <f>D257+D263+D260</f>
        <v>3850000</v>
      </c>
      <c r="E256" s="92">
        <f>E257+E263+E260</f>
        <v>2189953</v>
      </c>
      <c r="F256" s="139">
        <f t="shared" si="29"/>
        <v>56.8818961038961</v>
      </c>
      <c r="G256" s="58"/>
    </row>
    <row r="257" spans="1:7" s="90" customFormat="1" ht="12.75">
      <c r="A257" s="183">
        <v>32</v>
      </c>
      <c r="B257" s="94" t="s">
        <v>2</v>
      </c>
      <c r="C257" s="92">
        <f aca="true" t="shared" si="30" ref="C257:E258">C258</f>
        <v>3000000</v>
      </c>
      <c r="D257" s="92">
        <f t="shared" si="30"/>
        <v>2850000</v>
      </c>
      <c r="E257" s="92">
        <f t="shared" si="30"/>
        <v>1681647</v>
      </c>
      <c r="F257" s="139">
        <f t="shared" si="29"/>
        <v>59.00515789473684</v>
      </c>
      <c r="G257" s="89"/>
    </row>
    <row r="258" spans="1:7" ht="12.75">
      <c r="A258" s="183">
        <v>329</v>
      </c>
      <c r="B258" s="94" t="s">
        <v>82</v>
      </c>
      <c r="C258" s="92">
        <f t="shared" si="30"/>
        <v>3000000</v>
      </c>
      <c r="D258" s="92">
        <f t="shared" si="30"/>
        <v>2850000</v>
      </c>
      <c r="E258" s="92">
        <f t="shared" si="30"/>
        <v>1681647</v>
      </c>
      <c r="F258" s="139">
        <f t="shared" si="29"/>
        <v>59.00515789473684</v>
      </c>
      <c r="G258" s="58"/>
    </row>
    <row r="259" spans="1:7" ht="12.75">
      <c r="A259" s="166">
        <v>3299</v>
      </c>
      <c r="B259" s="165" t="s">
        <v>82</v>
      </c>
      <c r="C259" s="336">
        <v>3000000</v>
      </c>
      <c r="D259" s="336">
        <v>2850000</v>
      </c>
      <c r="E259" s="293">
        <v>1681647</v>
      </c>
      <c r="F259" s="346">
        <f>E259/D259*100</f>
        <v>59.00515789473684</v>
      </c>
      <c r="G259" s="58"/>
    </row>
    <row r="260" spans="1:7" ht="12.75" customHeight="1" hidden="1">
      <c r="A260" s="183">
        <v>36</v>
      </c>
      <c r="B260" s="94" t="s">
        <v>243</v>
      </c>
      <c r="C260" s="92">
        <f aca="true" t="shared" si="31" ref="C260:E261">C261</f>
        <v>0</v>
      </c>
      <c r="D260" s="92">
        <f t="shared" si="31"/>
        <v>0</v>
      </c>
      <c r="E260" s="92">
        <f t="shared" si="31"/>
        <v>0</v>
      </c>
      <c r="F260" s="139" t="e">
        <f>E260/D260*100</f>
        <v>#DIV/0!</v>
      </c>
      <c r="G260" s="58"/>
    </row>
    <row r="261" spans="1:7" ht="12.75" customHeight="1" hidden="1">
      <c r="A261" s="183">
        <v>363</v>
      </c>
      <c r="B261" s="94" t="s">
        <v>210</v>
      </c>
      <c r="C261" s="92">
        <f t="shared" si="31"/>
        <v>0</v>
      </c>
      <c r="D261" s="92">
        <f t="shared" si="31"/>
        <v>0</v>
      </c>
      <c r="E261" s="92">
        <f t="shared" si="31"/>
        <v>0</v>
      </c>
      <c r="F261" s="139" t="e">
        <f>E261/D261*100</f>
        <v>#DIV/0!</v>
      </c>
      <c r="G261" s="57"/>
    </row>
    <row r="262" spans="1:7" ht="12.75" customHeight="1" hidden="1">
      <c r="A262" s="166">
        <v>3632</v>
      </c>
      <c r="B262" s="165" t="s">
        <v>269</v>
      </c>
      <c r="C262" s="83">
        <v>0</v>
      </c>
      <c r="D262" s="83">
        <v>0</v>
      </c>
      <c r="E262" s="83">
        <v>0</v>
      </c>
      <c r="F262" s="141" t="e">
        <f>E262/D262*100</f>
        <v>#DIV/0!</v>
      </c>
      <c r="G262" s="58"/>
    </row>
    <row r="263" spans="1:7" ht="12.75" customHeight="1">
      <c r="A263" s="183">
        <v>38</v>
      </c>
      <c r="B263" s="94" t="s">
        <v>87</v>
      </c>
      <c r="C263" s="92">
        <f>C266</f>
        <v>1000000</v>
      </c>
      <c r="D263" s="92">
        <f>D266</f>
        <v>1000000</v>
      </c>
      <c r="E263" s="92">
        <f>E266</f>
        <v>508306</v>
      </c>
      <c r="F263" s="139">
        <f t="shared" si="29"/>
        <v>50.830600000000004</v>
      </c>
      <c r="G263" s="58"/>
    </row>
    <row r="264" spans="1:7" ht="12.75" customHeight="1" hidden="1">
      <c r="A264" s="183">
        <v>381</v>
      </c>
      <c r="B264" s="94" t="s">
        <v>17</v>
      </c>
      <c r="C264" s="92">
        <f>C265</f>
        <v>0</v>
      </c>
      <c r="D264" s="92">
        <f>D265</f>
        <v>0</v>
      </c>
      <c r="E264" s="92">
        <f>E265</f>
        <v>0</v>
      </c>
      <c r="F264" s="139" t="e">
        <f t="shared" si="29"/>
        <v>#DIV/0!</v>
      </c>
      <c r="G264" s="67"/>
    </row>
    <row r="265" spans="1:7" ht="12.75" customHeight="1" hidden="1">
      <c r="A265" s="166">
        <v>3831</v>
      </c>
      <c r="B265" s="165" t="s">
        <v>17</v>
      </c>
      <c r="C265" s="83">
        <v>0</v>
      </c>
      <c r="D265" s="83">
        <v>0</v>
      </c>
      <c r="E265" s="83">
        <v>0</v>
      </c>
      <c r="F265" s="141" t="e">
        <f t="shared" si="29"/>
        <v>#DIV/0!</v>
      </c>
      <c r="G265" s="67"/>
    </row>
    <row r="266" spans="1:7" ht="12.75" customHeight="1">
      <c r="A266" s="183">
        <v>383</v>
      </c>
      <c r="B266" s="94" t="s">
        <v>181</v>
      </c>
      <c r="C266" s="92">
        <f>C267</f>
        <v>1000000</v>
      </c>
      <c r="D266" s="92">
        <f>D267</f>
        <v>1000000</v>
      </c>
      <c r="E266" s="92">
        <f>E267</f>
        <v>508306</v>
      </c>
      <c r="F266" s="139">
        <f t="shared" si="29"/>
        <v>50.830600000000004</v>
      </c>
      <c r="G266" s="67"/>
    </row>
    <row r="267" spans="1:7" ht="12.75" customHeight="1">
      <c r="A267" s="166">
        <v>3831</v>
      </c>
      <c r="B267" s="165" t="s">
        <v>174</v>
      </c>
      <c r="C267" s="339">
        <v>1000000</v>
      </c>
      <c r="D267" s="339">
        <v>1000000</v>
      </c>
      <c r="E267" s="293">
        <v>508306</v>
      </c>
      <c r="F267" s="346">
        <f t="shared" si="29"/>
        <v>50.830600000000004</v>
      </c>
      <c r="G267" s="67"/>
    </row>
    <row r="268" spans="1:7" ht="12.75" customHeight="1">
      <c r="A268" s="238"/>
      <c r="B268" s="94"/>
      <c r="C268" s="92"/>
      <c r="D268" s="92"/>
      <c r="E268" s="92"/>
      <c r="F268" s="139"/>
      <c r="G268" s="57"/>
    </row>
    <row r="269" spans="1:7" ht="13.5" customHeight="1">
      <c r="A269" s="247">
        <v>104</v>
      </c>
      <c r="B269" s="248" t="s">
        <v>143</v>
      </c>
      <c r="C269" s="168">
        <f>C271+C284+C292+C300+C312+C318+C332+C338+C346+C351</f>
        <v>1490563510</v>
      </c>
      <c r="D269" s="168">
        <f>D271+D284+D292+D300+D312+D318+D332+D338+D346+D351</f>
        <v>1477963510</v>
      </c>
      <c r="E269" s="168">
        <f>E271+E284+E292+E300+E312+E318+E332+E346+E351+E338</f>
        <v>1433344269.26</v>
      </c>
      <c r="F269" s="169">
        <f t="shared" si="29"/>
        <v>96.98103231655564</v>
      </c>
      <c r="G269" s="57"/>
    </row>
    <row r="270" spans="1:7" ht="12.75" customHeight="1">
      <c r="A270" s="249"/>
      <c r="B270" s="240"/>
      <c r="C270" s="92"/>
      <c r="D270" s="92"/>
      <c r="E270" s="92"/>
      <c r="F270" s="139"/>
      <c r="G270" s="58"/>
    </row>
    <row r="271" spans="1:7" ht="25.5">
      <c r="A271" s="250" t="s">
        <v>116</v>
      </c>
      <c r="B271" s="251" t="s">
        <v>166</v>
      </c>
      <c r="C271" s="92">
        <f>C272+C279</f>
        <v>178547142</v>
      </c>
      <c r="D271" s="92">
        <f>D272+D279</f>
        <v>191547142</v>
      </c>
      <c r="E271" s="92">
        <f>E272+E279</f>
        <v>180072495</v>
      </c>
      <c r="F271" s="139">
        <f>E271/D271*100</f>
        <v>94.00949192966816</v>
      </c>
      <c r="G271" s="57"/>
    </row>
    <row r="272" spans="1:7" ht="12.75" customHeight="1" hidden="1">
      <c r="A272" s="238">
        <v>3</v>
      </c>
      <c r="B272" s="94" t="s">
        <v>63</v>
      </c>
      <c r="C272" s="92">
        <f>C273+C276</f>
        <v>3260000</v>
      </c>
      <c r="D272" s="92">
        <f>D273+D276</f>
        <v>3260000</v>
      </c>
      <c r="E272" s="92">
        <f>E273+E276</f>
        <v>2666324</v>
      </c>
      <c r="F272" s="139">
        <f>E272/D272*100</f>
        <v>81.78907975460122</v>
      </c>
      <c r="G272" s="57"/>
    </row>
    <row r="273" spans="1:7" ht="12.75" customHeight="1">
      <c r="A273" s="238">
        <v>36</v>
      </c>
      <c r="B273" s="94" t="s">
        <v>183</v>
      </c>
      <c r="C273" s="92">
        <f aca="true" t="shared" si="32" ref="C273:E274">C274</f>
        <v>2480000</v>
      </c>
      <c r="D273" s="92">
        <f t="shared" si="32"/>
        <v>2480000</v>
      </c>
      <c r="E273" s="92">
        <f t="shared" si="32"/>
        <v>2474983</v>
      </c>
      <c r="F273" s="139">
        <f aca="true" t="shared" si="33" ref="F273:F279">E273/D273*100</f>
        <v>99.79770161290323</v>
      </c>
      <c r="G273" s="57"/>
    </row>
    <row r="274" spans="1:7" ht="12.75" customHeight="1">
      <c r="A274" s="238">
        <v>363</v>
      </c>
      <c r="B274" s="94" t="s">
        <v>210</v>
      </c>
      <c r="C274" s="92">
        <f t="shared" si="32"/>
        <v>2480000</v>
      </c>
      <c r="D274" s="92">
        <f t="shared" si="32"/>
        <v>2480000</v>
      </c>
      <c r="E274" s="92">
        <f t="shared" si="32"/>
        <v>2474983</v>
      </c>
      <c r="F274" s="139">
        <f t="shared" si="33"/>
        <v>99.79770161290323</v>
      </c>
      <c r="G274" s="92"/>
    </row>
    <row r="275" spans="1:7" ht="12.75" customHeight="1">
      <c r="A275" s="260">
        <v>3632</v>
      </c>
      <c r="B275" s="149" t="s">
        <v>209</v>
      </c>
      <c r="C275" s="336">
        <v>2480000</v>
      </c>
      <c r="D275" s="336">
        <v>2480000</v>
      </c>
      <c r="E275" s="294">
        <v>2474983</v>
      </c>
      <c r="F275" s="346">
        <f t="shared" si="33"/>
        <v>99.79770161290323</v>
      </c>
      <c r="G275" s="57"/>
    </row>
    <row r="276" spans="1:7" ht="12.75" customHeight="1">
      <c r="A276" s="238">
        <v>38</v>
      </c>
      <c r="B276" s="94" t="s">
        <v>87</v>
      </c>
      <c r="C276" s="92">
        <f aca="true" t="shared" si="34" ref="C276:E277">C277</f>
        <v>780000</v>
      </c>
      <c r="D276" s="92">
        <f t="shared" si="34"/>
        <v>780000</v>
      </c>
      <c r="E276" s="92">
        <f t="shared" si="34"/>
        <v>191341</v>
      </c>
      <c r="F276" s="139">
        <f t="shared" si="33"/>
        <v>24.530897435897437</v>
      </c>
      <c r="G276" s="57"/>
    </row>
    <row r="277" spans="1:7" ht="12.75" customHeight="1">
      <c r="A277" s="238">
        <v>386</v>
      </c>
      <c r="B277" s="94" t="s">
        <v>90</v>
      </c>
      <c r="C277" s="92">
        <f t="shared" si="34"/>
        <v>780000</v>
      </c>
      <c r="D277" s="92">
        <f t="shared" si="34"/>
        <v>780000</v>
      </c>
      <c r="E277" s="92">
        <f t="shared" si="34"/>
        <v>191341</v>
      </c>
      <c r="F277" s="139">
        <f t="shared" si="33"/>
        <v>24.530897435897437</v>
      </c>
      <c r="G277" s="58"/>
    </row>
    <row r="278" spans="1:7" ht="25.5">
      <c r="A278" s="291">
        <v>3861</v>
      </c>
      <c r="B278" s="290" t="s">
        <v>276</v>
      </c>
      <c r="C278" s="336">
        <v>780000</v>
      </c>
      <c r="D278" s="336">
        <v>780000</v>
      </c>
      <c r="E278" s="311">
        <v>191341</v>
      </c>
      <c r="F278" s="346">
        <f t="shared" si="33"/>
        <v>24.530897435897437</v>
      </c>
      <c r="G278" s="58"/>
    </row>
    <row r="279" spans="1:7" ht="12.75" customHeight="1" hidden="1">
      <c r="A279" s="238">
        <v>4</v>
      </c>
      <c r="B279" s="94" t="s">
        <v>91</v>
      </c>
      <c r="C279" s="92">
        <f aca="true" t="shared" si="35" ref="C279:E281">C280</f>
        <v>175287142</v>
      </c>
      <c r="D279" s="92">
        <f t="shared" si="35"/>
        <v>188287142</v>
      </c>
      <c r="E279" s="92">
        <f t="shared" si="35"/>
        <v>177406171</v>
      </c>
      <c r="F279" s="139">
        <f t="shared" si="33"/>
        <v>94.22107591393575</v>
      </c>
      <c r="G279" s="57"/>
    </row>
    <row r="280" spans="1:7" ht="12.75" customHeight="1">
      <c r="A280" s="238">
        <v>45</v>
      </c>
      <c r="B280" s="94" t="s">
        <v>34</v>
      </c>
      <c r="C280" s="92">
        <f t="shared" si="35"/>
        <v>175287142</v>
      </c>
      <c r="D280" s="92">
        <f t="shared" si="35"/>
        <v>188287142</v>
      </c>
      <c r="E280" s="92">
        <f t="shared" si="35"/>
        <v>177406171</v>
      </c>
      <c r="F280" s="139">
        <f>E280/D280*100</f>
        <v>94.22107591393575</v>
      </c>
      <c r="G280" s="57"/>
    </row>
    <row r="281" spans="1:7" ht="12.75" customHeight="1">
      <c r="A281" s="238">
        <v>451</v>
      </c>
      <c r="B281" s="94" t="s">
        <v>184</v>
      </c>
      <c r="C281" s="92">
        <f t="shared" si="35"/>
        <v>175287142</v>
      </c>
      <c r="D281" s="92">
        <f t="shared" si="35"/>
        <v>188287142</v>
      </c>
      <c r="E281" s="92">
        <f t="shared" si="35"/>
        <v>177406171</v>
      </c>
      <c r="F281" s="139">
        <f>E281/D281*100</f>
        <v>94.22107591393575</v>
      </c>
      <c r="G281" s="57"/>
    </row>
    <row r="282" spans="1:7" ht="12.75" customHeight="1">
      <c r="A282" s="242">
        <v>4511</v>
      </c>
      <c r="B282" s="149" t="s">
        <v>0</v>
      </c>
      <c r="C282" s="340">
        <v>175287142</v>
      </c>
      <c r="D282" s="340">
        <v>188287142</v>
      </c>
      <c r="E282" s="293">
        <v>177406171</v>
      </c>
      <c r="F282" s="346">
        <f>E282/D282*100</f>
        <v>94.22107591393575</v>
      </c>
      <c r="G282" s="57"/>
    </row>
    <row r="283" spans="1:7" ht="12.75" customHeight="1">
      <c r="A283" s="242"/>
      <c r="B283" s="149"/>
      <c r="C283" s="261"/>
      <c r="D283" s="261"/>
      <c r="E283" s="83"/>
      <c r="F283" s="139"/>
      <c r="G283" s="57"/>
    </row>
    <row r="284" spans="1:7" ht="12.75">
      <c r="A284" s="238" t="s">
        <v>128</v>
      </c>
      <c r="B284" s="184" t="s">
        <v>164</v>
      </c>
      <c r="C284" s="92">
        <f>C285+C288</f>
        <v>85000000</v>
      </c>
      <c r="D284" s="92">
        <f>D285+D288</f>
        <v>85000000</v>
      </c>
      <c r="E284" s="92">
        <f>E285+E288</f>
        <v>83534980</v>
      </c>
      <c r="F284" s="139">
        <f>E284/D284*100</f>
        <v>98.27644705882352</v>
      </c>
      <c r="G284" s="57"/>
    </row>
    <row r="285" spans="1:7" ht="12.75" customHeight="1">
      <c r="A285" s="238">
        <v>38</v>
      </c>
      <c r="B285" s="184" t="s">
        <v>87</v>
      </c>
      <c r="C285" s="92">
        <f aca="true" t="shared" si="36" ref="C285:E286">C286</f>
        <v>85000000</v>
      </c>
      <c r="D285" s="92">
        <f t="shared" si="36"/>
        <v>85000000</v>
      </c>
      <c r="E285" s="92">
        <f t="shared" si="36"/>
        <v>83534980</v>
      </c>
      <c r="F285" s="139">
        <f>E285/D285*100</f>
        <v>98.27644705882352</v>
      </c>
      <c r="G285" s="57"/>
    </row>
    <row r="286" spans="1:7" ht="12.75" customHeight="1">
      <c r="A286" s="238">
        <v>386</v>
      </c>
      <c r="B286" s="184" t="s">
        <v>90</v>
      </c>
      <c r="C286" s="92">
        <f t="shared" si="36"/>
        <v>85000000</v>
      </c>
      <c r="D286" s="92">
        <f t="shared" si="36"/>
        <v>85000000</v>
      </c>
      <c r="E286" s="92">
        <f t="shared" si="36"/>
        <v>83534980</v>
      </c>
      <c r="F286" s="139">
        <f>E286/D286*100</f>
        <v>98.27644705882352</v>
      </c>
      <c r="G286" s="58"/>
    </row>
    <row r="287" spans="1:7" ht="25.5">
      <c r="A287" s="291">
        <v>3861</v>
      </c>
      <c r="B287" s="290" t="s">
        <v>276</v>
      </c>
      <c r="C287" s="340">
        <v>85000000</v>
      </c>
      <c r="D287" s="340">
        <v>85000000</v>
      </c>
      <c r="E287" s="294">
        <v>83534980</v>
      </c>
      <c r="F287" s="346">
        <f>E287/D287*100</f>
        <v>98.27644705882352</v>
      </c>
      <c r="G287" s="57"/>
    </row>
    <row r="288" spans="1:7" ht="12.75" customHeight="1" hidden="1">
      <c r="A288" s="183">
        <v>42</v>
      </c>
      <c r="B288" s="184" t="s">
        <v>19</v>
      </c>
      <c r="C288" s="92">
        <f aca="true" t="shared" si="37" ref="C288:E289">C289</f>
        <v>0</v>
      </c>
      <c r="D288" s="92">
        <f t="shared" si="37"/>
        <v>0</v>
      </c>
      <c r="E288" s="92">
        <f t="shared" si="37"/>
        <v>0</v>
      </c>
      <c r="F288" s="139">
        <v>0</v>
      </c>
      <c r="G288" s="57"/>
    </row>
    <row r="289" spans="1:7" ht="12.75" customHeight="1" hidden="1">
      <c r="A289" s="183">
        <v>421</v>
      </c>
      <c r="B289" s="184" t="s">
        <v>20</v>
      </c>
      <c r="C289" s="92">
        <f t="shared" si="37"/>
        <v>0</v>
      </c>
      <c r="D289" s="92">
        <f t="shared" si="37"/>
        <v>0</v>
      </c>
      <c r="E289" s="92">
        <f t="shared" si="37"/>
        <v>0</v>
      </c>
      <c r="F289" s="139">
        <v>0</v>
      </c>
      <c r="G289" s="57"/>
    </row>
    <row r="290" spans="1:7" ht="12.75" customHeight="1" hidden="1">
      <c r="A290" s="166">
        <v>4214</v>
      </c>
      <c r="B290" s="165" t="s">
        <v>24</v>
      </c>
      <c r="C290" s="83">
        <v>0</v>
      </c>
      <c r="D290" s="83">
        <v>0</v>
      </c>
      <c r="E290" s="83">
        <v>0</v>
      </c>
      <c r="F290" s="141">
        <v>0</v>
      </c>
      <c r="G290" s="57"/>
    </row>
    <row r="291" spans="1:7" ht="12.75" customHeight="1">
      <c r="A291" s="150"/>
      <c r="B291" s="149"/>
      <c r="C291" s="83"/>
      <c r="D291" s="83"/>
      <c r="E291" s="92"/>
      <c r="F291" s="139"/>
      <c r="G291" s="57"/>
    </row>
    <row r="292" spans="1:7" ht="25.5">
      <c r="A292" s="250" t="s">
        <v>129</v>
      </c>
      <c r="B292" s="251" t="s">
        <v>165</v>
      </c>
      <c r="C292" s="92">
        <f>C293+C296</f>
        <v>93432858</v>
      </c>
      <c r="D292" s="92">
        <f>D293+D296</f>
        <v>108432858</v>
      </c>
      <c r="E292" s="92">
        <f>E293+E296</f>
        <v>107037384</v>
      </c>
      <c r="F292" s="139">
        <f>E292/D292*100</f>
        <v>98.71305245869291</v>
      </c>
      <c r="G292" s="57"/>
    </row>
    <row r="293" spans="1:7" ht="12.75" customHeight="1">
      <c r="A293" s="238">
        <v>38</v>
      </c>
      <c r="B293" s="184" t="s">
        <v>87</v>
      </c>
      <c r="C293" s="92">
        <f aca="true" t="shared" si="38" ref="C293:E294">C294</f>
        <v>93432858</v>
      </c>
      <c r="D293" s="92">
        <f t="shared" si="38"/>
        <v>108432858</v>
      </c>
      <c r="E293" s="92">
        <f t="shared" si="38"/>
        <v>107037384</v>
      </c>
      <c r="F293" s="139">
        <f>E293/D293*100</f>
        <v>98.71305245869291</v>
      </c>
      <c r="G293" s="57"/>
    </row>
    <row r="294" spans="1:7" ht="12.75" customHeight="1">
      <c r="A294" s="238">
        <v>386</v>
      </c>
      <c r="B294" s="184" t="s">
        <v>185</v>
      </c>
      <c r="C294" s="92">
        <f t="shared" si="38"/>
        <v>93432858</v>
      </c>
      <c r="D294" s="92">
        <f t="shared" si="38"/>
        <v>108432858</v>
      </c>
      <c r="E294" s="92">
        <f t="shared" si="38"/>
        <v>107037384</v>
      </c>
      <c r="F294" s="139">
        <f>E294/D294*100</f>
        <v>98.71305245869291</v>
      </c>
      <c r="G294" s="57"/>
    </row>
    <row r="295" spans="1:7" ht="25.5">
      <c r="A295" s="150">
        <v>3861</v>
      </c>
      <c r="B295" s="178" t="s">
        <v>275</v>
      </c>
      <c r="C295" s="336">
        <v>93432858</v>
      </c>
      <c r="D295" s="336">
        <v>108432858</v>
      </c>
      <c r="E295" s="293">
        <v>107037384</v>
      </c>
      <c r="F295" s="346">
        <f>E295/D295*100</f>
        <v>98.71305245869291</v>
      </c>
      <c r="G295" s="57"/>
    </row>
    <row r="296" spans="1:7" ht="12.75" customHeight="1" hidden="1">
      <c r="A296" s="183">
        <v>42</v>
      </c>
      <c r="B296" s="184" t="s">
        <v>19</v>
      </c>
      <c r="C296" s="92">
        <f aca="true" t="shared" si="39" ref="C296:E297">C297</f>
        <v>0</v>
      </c>
      <c r="D296" s="92">
        <f t="shared" si="39"/>
        <v>0</v>
      </c>
      <c r="E296" s="92">
        <f t="shared" si="39"/>
        <v>0</v>
      </c>
      <c r="F296" s="139">
        <v>0</v>
      </c>
      <c r="G296" s="57"/>
    </row>
    <row r="297" spans="1:7" ht="12.75" customHeight="1" hidden="1">
      <c r="A297" s="183">
        <v>421</v>
      </c>
      <c r="B297" s="184" t="s">
        <v>194</v>
      </c>
      <c r="C297" s="92">
        <f t="shared" si="39"/>
        <v>0</v>
      </c>
      <c r="D297" s="92">
        <f t="shared" si="39"/>
        <v>0</v>
      </c>
      <c r="E297" s="92">
        <f t="shared" si="39"/>
        <v>0</v>
      </c>
      <c r="F297" s="139">
        <v>0</v>
      </c>
      <c r="G297" s="58"/>
    </row>
    <row r="298" spans="1:7" ht="12.75" hidden="1">
      <c r="A298" s="166">
        <v>4214</v>
      </c>
      <c r="B298" s="165" t="s">
        <v>24</v>
      </c>
      <c r="C298" s="83">
        <v>0</v>
      </c>
      <c r="D298" s="83">
        <v>0</v>
      </c>
      <c r="E298" s="83">
        <v>0</v>
      </c>
      <c r="F298" s="141">
        <v>0</v>
      </c>
      <c r="G298" s="58"/>
    </row>
    <row r="299" spans="1:7" ht="12.75">
      <c r="A299" s="150"/>
      <c r="B299" s="149"/>
      <c r="C299" s="83"/>
      <c r="D299" s="83"/>
      <c r="E299" s="83"/>
      <c r="F299" s="139"/>
      <c r="G299" s="57"/>
    </row>
    <row r="300" spans="1:7" ht="12.75">
      <c r="A300" s="238" t="s">
        <v>130</v>
      </c>
      <c r="B300" s="94" t="s">
        <v>131</v>
      </c>
      <c r="C300" s="92">
        <f>C302+C306</f>
        <v>215500000</v>
      </c>
      <c r="D300" s="92">
        <f>D302+D306</f>
        <v>205900000</v>
      </c>
      <c r="E300" s="92">
        <f>E302+E306</f>
        <v>197695147.26</v>
      </c>
      <c r="F300" s="139">
        <f aca="true" t="shared" si="40" ref="F300:F316">E300/D300*100</f>
        <v>96.01512737251092</v>
      </c>
      <c r="G300" s="57"/>
    </row>
    <row r="301" spans="1:7" ht="12.75" customHeight="1" hidden="1">
      <c r="A301" s="238">
        <v>3</v>
      </c>
      <c r="B301" s="94" t="s">
        <v>63</v>
      </c>
      <c r="C301" s="92">
        <f aca="true" t="shared" si="41" ref="C301:E303">C302</f>
        <v>12000000</v>
      </c>
      <c r="D301" s="92">
        <f t="shared" si="41"/>
        <v>11400000</v>
      </c>
      <c r="E301" s="92">
        <f t="shared" si="41"/>
        <v>10908268.26</v>
      </c>
      <c r="F301" s="139">
        <f t="shared" si="40"/>
        <v>95.68656368421053</v>
      </c>
      <c r="G301" s="58"/>
    </row>
    <row r="302" spans="1:7" ht="12.75" customHeight="1">
      <c r="A302" s="238">
        <v>38</v>
      </c>
      <c r="B302" s="94" t="s">
        <v>185</v>
      </c>
      <c r="C302" s="92">
        <f t="shared" si="41"/>
        <v>12000000</v>
      </c>
      <c r="D302" s="92">
        <f t="shared" si="41"/>
        <v>11400000</v>
      </c>
      <c r="E302" s="92">
        <f t="shared" si="41"/>
        <v>10908268.26</v>
      </c>
      <c r="F302" s="139">
        <f t="shared" si="40"/>
        <v>95.68656368421053</v>
      </c>
      <c r="G302" s="58"/>
    </row>
    <row r="303" spans="1:7" ht="12.75" customHeight="1">
      <c r="A303" s="238">
        <v>386</v>
      </c>
      <c r="B303" s="94" t="s">
        <v>90</v>
      </c>
      <c r="C303" s="92">
        <f t="shared" si="41"/>
        <v>12000000</v>
      </c>
      <c r="D303" s="92">
        <f t="shared" si="41"/>
        <v>11400000</v>
      </c>
      <c r="E303" s="92">
        <f t="shared" si="41"/>
        <v>10908268.26</v>
      </c>
      <c r="F303" s="139">
        <f t="shared" si="40"/>
        <v>95.68656368421053</v>
      </c>
      <c r="G303" s="58"/>
    </row>
    <row r="304" spans="1:7" ht="25.5">
      <c r="A304" s="150">
        <v>3861</v>
      </c>
      <c r="B304" s="178" t="s">
        <v>275</v>
      </c>
      <c r="C304" s="339">
        <v>12000000</v>
      </c>
      <c r="D304" s="340">
        <v>11400000</v>
      </c>
      <c r="E304" s="293">
        <v>10908268.26</v>
      </c>
      <c r="F304" s="346">
        <f t="shared" si="40"/>
        <v>95.68656368421053</v>
      </c>
      <c r="G304" s="58"/>
    </row>
    <row r="305" spans="1:7" ht="12.75" customHeight="1" hidden="1">
      <c r="A305" s="238">
        <v>4</v>
      </c>
      <c r="B305" s="94" t="s">
        <v>91</v>
      </c>
      <c r="C305" s="92">
        <f>C306</f>
        <v>203500000</v>
      </c>
      <c r="D305" s="92">
        <f>D306</f>
        <v>194500000</v>
      </c>
      <c r="E305" s="92">
        <f>E306</f>
        <v>186786879</v>
      </c>
      <c r="F305" s="139">
        <f t="shared" si="40"/>
        <v>96.0343850899743</v>
      </c>
      <c r="G305" s="57"/>
    </row>
    <row r="306" spans="1:7" ht="12.75">
      <c r="A306" s="238">
        <v>42</v>
      </c>
      <c r="B306" s="94" t="s">
        <v>19</v>
      </c>
      <c r="C306" s="92">
        <f>C307+C309</f>
        <v>203500000</v>
      </c>
      <c r="D306" s="92">
        <f>D307+D309</f>
        <v>194500000</v>
      </c>
      <c r="E306" s="92">
        <f>E307+E309</f>
        <v>186786879</v>
      </c>
      <c r="F306" s="139">
        <f t="shared" si="40"/>
        <v>96.0343850899743</v>
      </c>
      <c r="G306" s="57"/>
    </row>
    <row r="307" spans="1:7" ht="12.75" customHeight="1">
      <c r="A307" s="238">
        <v>421</v>
      </c>
      <c r="B307" s="94" t="s">
        <v>20</v>
      </c>
      <c r="C307" s="92">
        <f>C308</f>
        <v>203500000</v>
      </c>
      <c r="D307" s="92">
        <f>D308</f>
        <v>194500000</v>
      </c>
      <c r="E307" s="92">
        <f>E308</f>
        <v>186786879</v>
      </c>
      <c r="F307" s="139">
        <f t="shared" si="40"/>
        <v>96.0343850899743</v>
      </c>
      <c r="G307" s="57"/>
    </row>
    <row r="308" spans="1:7" ht="12.75" customHeight="1">
      <c r="A308" s="242">
        <v>4214</v>
      </c>
      <c r="B308" s="149" t="s">
        <v>24</v>
      </c>
      <c r="C308" s="339">
        <v>203500000</v>
      </c>
      <c r="D308" s="340">
        <v>194500000</v>
      </c>
      <c r="E308" s="293">
        <v>186786879</v>
      </c>
      <c r="F308" s="346">
        <f t="shared" si="40"/>
        <v>96.0343850899743</v>
      </c>
      <c r="G308" s="57"/>
    </row>
    <row r="309" spans="1:7" ht="12.75" customHeight="1" hidden="1">
      <c r="A309" s="262">
        <v>423</v>
      </c>
      <c r="B309" s="94" t="s">
        <v>31</v>
      </c>
      <c r="C309" s="92">
        <f>C310</f>
        <v>0</v>
      </c>
      <c r="D309" s="92">
        <f>D310</f>
        <v>0</v>
      </c>
      <c r="E309" s="92">
        <f>E310</f>
        <v>0</v>
      </c>
      <c r="F309" s="139" t="e">
        <f>E309/D309*100</f>
        <v>#DIV/0!</v>
      </c>
      <c r="G309" s="57"/>
    </row>
    <row r="310" spans="1:7" ht="12.75" customHeight="1" hidden="1">
      <c r="A310" s="181">
        <v>4231</v>
      </c>
      <c r="B310" s="182" t="s">
        <v>32</v>
      </c>
      <c r="C310" s="83">
        <v>0</v>
      </c>
      <c r="D310" s="83">
        <v>0</v>
      </c>
      <c r="E310" s="83">
        <v>0</v>
      </c>
      <c r="F310" s="141" t="e">
        <f>E310/D310*100</f>
        <v>#DIV/0!</v>
      </c>
      <c r="G310" s="57"/>
    </row>
    <row r="311" spans="1:7" ht="12.75" customHeight="1">
      <c r="A311" s="166"/>
      <c r="B311" s="165"/>
      <c r="C311" s="261"/>
      <c r="D311" s="261"/>
      <c r="E311" s="83"/>
      <c r="F311" s="139"/>
      <c r="G311" s="57"/>
    </row>
    <row r="312" spans="1:7" ht="25.5">
      <c r="A312" s="183" t="s">
        <v>132</v>
      </c>
      <c r="B312" s="94" t="s">
        <v>277</v>
      </c>
      <c r="C312" s="92">
        <f aca="true" t="shared" si="42" ref="C312:E315">C313</f>
        <v>14000000</v>
      </c>
      <c r="D312" s="92">
        <f t="shared" si="42"/>
        <v>14000000</v>
      </c>
      <c r="E312" s="92">
        <f t="shared" si="42"/>
        <v>11548494</v>
      </c>
      <c r="F312" s="139">
        <f t="shared" si="40"/>
        <v>82.48924285714286</v>
      </c>
      <c r="G312" s="57"/>
    </row>
    <row r="313" spans="1:7" s="147" customFormat="1" ht="15" customHeight="1" hidden="1">
      <c r="A313" s="183">
        <v>4</v>
      </c>
      <c r="B313" s="94" t="s">
        <v>91</v>
      </c>
      <c r="C313" s="92">
        <f t="shared" si="42"/>
        <v>14000000</v>
      </c>
      <c r="D313" s="92">
        <f t="shared" si="42"/>
        <v>14000000</v>
      </c>
      <c r="E313" s="92">
        <f t="shared" si="42"/>
        <v>11548494</v>
      </c>
      <c r="F313" s="139">
        <f t="shared" si="40"/>
        <v>82.48924285714286</v>
      </c>
      <c r="G313" s="146"/>
    </row>
    <row r="314" spans="1:7" ht="12.75" customHeight="1">
      <c r="A314" s="183">
        <v>41</v>
      </c>
      <c r="B314" s="94" t="s">
        <v>18</v>
      </c>
      <c r="C314" s="92">
        <f t="shared" si="42"/>
        <v>14000000</v>
      </c>
      <c r="D314" s="92">
        <f t="shared" si="42"/>
        <v>14000000</v>
      </c>
      <c r="E314" s="92">
        <f t="shared" si="42"/>
        <v>11548494</v>
      </c>
      <c r="F314" s="139">
        <f t="shared" si="40"/>
        <v>82.48924285714286</v>
      </c>
      <c r="G314" s="67"/>
    </row>
    <row r="315" spans="1:7" ht="12.75" customHeight="1">
      <c r="A315" s="183">
        <v>411</v>
      </c>
      <c r="B315" s="94" t="s">
        <v>92</v>
      </c>
      <c r="C315" s="92">
        <f t="shared" si="42"/>
        <v>14000000</v>
      </c>
      <c r="D315" s="92">
        <f t="shared" si="42"/>
        <v>14000000</v>
      </c>
      <c r="E315" s="92">
        <f t="shared" si="42"/>
        <v>11548494</v>
      </c>
      <c r="F315" s="139">
        <f t="shared" si="40"/>
        <v>82.48924285714286</v>
      </c>
      <c r="G315" s="58"/>
    </row>
    <row r="316" spans="1:7" ht="12.75" customHeight="1">
      <c r="A316" s="166">
        <v>4111</v>
      </c>
      <c r="B316" s="165" t="s">
        <v>59</v>
      </c>
      <c r="C316" s="339">
        <v>14000000</v>
      </c>
      <c r="D316" s="340">
        <v>14000000</v>
      </c>
      <c r="E316" s="293">
        <v>11548494</v>
      </c>
      <c r="F316" s="346">
        <f t="shared" si="40"/>
        <v>82.48924285714286</v>
      </c>
      <c r="G316" s="57"/>
    </row>
    <row r="317" spans="1:6" ht="12.75" customHeight="1">
      <c r="A317" s="166"/>
      <c r="B317" s="257"/>
      <c r="C317" s="261"/>
      <c r="D317" s="261"/>
      <c r="E317" s="261"/>
      <c r="F317" s="139"/>
    </row>
    <row r="318" spans="1:7" ht="12.75">
      <c r="A318" s="183" t="s">
        <v>133</v>
      </c>
      <c r="B318" s="94" t="s">
        <v>229</v>
      </c>
      <c r="C318" s="92">
        <f>C320+C323+C326+C329</f>
        <v>125085000</v>
      </c>
      <c r="D318" s="92">
        <f>D320+D323+D326+D329</f>
        <v>128085000</v>
      </c>
      <c r="E318" s="92">
        <f>E320+E323+E326+E329</f>
        <v>127258140</v>
      </c>
      <c r="F318" s="139">
        <f>E318/D318*100</f>
        <v>99.35444431432252</v>
      </c>
      <c r="G318" s="58"/>
    </row>
    <row r="319" spans="1:7" ht="12.75" customHeight="1" hidden="1">
      <c r="A319" s="183">
        <v>3</v>
      </c>
      <c r="B319" s="94" t="s">
        <v>63</v>
      </c>
      <c r="C319" s="92">
        <f aca="true" t="shared" si="43" ref="C319:E321">C320</f>
        <v>35343000</v>
      </c>
      <c r="D319" s="92">
        <f t="shared" si="43"/>
        <v>35343000</v>
      </c>
      <c r="E319" s="92">
        <f t="shared" si="43"/>
        <v>35309970</v>
      </c>
      <c r="F319" s="139">
        <f>E319/D319*100</f>
        <v>99.9065444359562</v>
      </c>
      <c r="G319" s="58"/>
    </row>
    <row r="320" spans="1:7" ht="12.75" customHeight="1">
      <c r="A320" s="183">
        <v>36</v>
      </c>
      <c r="B320" s="94" t="s">
        <v>183</v>
      </c>
      <c r="C320" s="92">
        <f t="shared" si="43"/>
        <v>35343000</v>
      </c>
      <c r="D320" s="92">
        <f t="shared" si="43"/>
        <v>35343000</v>
      </c>
      <c r="E320" s="92">
        <f t="shared" si="43"/>
        <v>35309970</v>
      </c>
      <c r="F320" s="139">
        <f aca="true" t="shared" si="44" ref="F320:F328">E320/D320*100</f>
        <v>99.9065444359562</v>
      </c>
      <c r="G320" s="58"/>
    </row>
    <row r="321" spans="1:7" ht="12.75" customHeight="1">
      <c r="A321" s="183">
        <v>363</v>
      </c>
      <c r="B321" s="94" t="s">
        <v>210</v>
      </c>
      <c r="C321" s="92">
        <f t="shared" si="43"/>
        <v>35343000</v>
      </c>
      <c r="D321" s="92">
        <f t="shared" si="43"/>
        <v>35343000</v>
      </c>
      <c r="E321" s="92">
        <f t="shared" si="43"/>
        <v>35309970</v>
      </c>
      <c r="F321" s="139">
        <f t="shared" si="44"/>
        <v>99.9065444359562</v>
      </c>
      <c r="G321" s="58"/>
    </row>
    <row r="322" spans="1:7" ht="12.75" customHeight="1">
      <c r="A322" s="166">
        <v>3632</v>
      </c>
      <c r="B322" s="165" t="s">
        <v>209</v>
      </c>
      <c r="C322" s="339">
        <v>35343000</v>
      </c>
      <c r="D322" s="340">
        <v>35343000</v>
      </c>
      <c r="E322" s="294">
        <v>35309970</v>
      </c>
      <c r="F322" s="346">
        <f t="shared" si="44"/>
        <v>99.9065444359562</v>
      </c>
      <c r="G322" s="57"/>
    </row>
    <row r="323" spans="1:7" ht="12.75" customHeight="1">
      <c r="A323" s="185">
        <v>41</v>
      </c>
      <c r="B323" s="94" t="s">
        <v>18</v>
      </c>
      <c r="C323" s="92">
        <f aca="true" t="shared" si="45" ref="C323:E324">C324</f>
        <v>150000</v>
      </c>
      <c r="D323" s="92">
        <f t="shared" si="45"/>
        <v>150000</v>
      </c>
      <c r="E323" s="92">
        <f t="shared" si="45"/>
        <v>0</v>
      </c>
      <c r="F323" s="186">
        <f>E323/C323*100</f>
        <v>0</v>
      </c>
      <c r="G323" s="57"/>
    </row>
    <row r="324" spans="1:7" ht="12.75" customHeight="1">
      <c r="A324" s="185">
        <v>411</v>
      </c>
      <c r="B324" s="185" t="s">
        <v>263</v>
      </c>
      <c r="C324" s="92">
        <f t="shared" si="45"/>
        <v>150000</v>
      </c>
      <c r="D324" s="92">
        <f t="shared" si="45"/>
        <v>150000</v>
      </c>
      <c r="E324" s="92">
        <f t="shared" si="45"/>
        <v>0</v>
      </c>
      <c r="F324" s="186">
        <f>E324/C324*100</f>
        <v>0</v>
      </c>
      <c r="G324" s="57"/>
    </row>
    <row r="325" spans="1:6" ht="12.75" customHeight="1" hidden="1">
      <c r="A325" s="187">
        <v>4111</v>
      </c>
      <c r="B325" s="188" t="s">
        <v>59</v>
      </c>
      <c r="C325" s="339">
        <v>150000</v>
      </c>
      <c r="D325" s="340">
        <v>150000</v>
      </c>
      <c r="E325" s="83">
        <v>0</v>
      </c>
      <c r="F325" s="189">
        <f>E325/C325*100</f>
        <v>0</v>
      </c>
    </row>
    <row r="326" spans="1:7" ht="12.75" customHeight="1">
      <c r="A326" s="183">
        <v>42</v>
      </c>
      <c r="B326" s="94" t="s">
        <v>19</v>
      </c>
      <c r="C326" s="92">
        <f aca="true" t="shared" si="46" ref="C326:E327">C327</f>
        <v>89592000</v>
      </c>
      <c r="D326" s="92">
        <f t="shared" si="46"/>
        <v>92592000</v>
      </c>
      <c r="E326" s="92">
        <f t="shared" si="46"/>
        <v>91948170</v>
      </c>
      <c r="F326" s="139">
        <f t="shared" si="44"/>
        <v>99.30465914981856</v>
      </c>
      <c r="G326" s="58"/>
    </row>
    <row r="327" spans="1:7" ht="12.75" customHeight="1">
      <c r="A327" s="183">
        <v>421</v>
      </c>
      <c r="B327" s="94" t="s">
        <v>20</v>
      </c>
      <c r="C327" s="92">
        <f t="shared" si="46"/>
        <v>89592000</v>
      </c>
      <c r="D327" s="92">
        <f t="shared" si="46"/>
        <v>92592000</v>
      </c>
      <c r="E327" s="92">
        <f t="shared" si="46"/>
        <v>91948170</v>
      </c>
      <c r="F327" s="139">
        <f t="shared" si="44"/>
        <v>99.30465914981856</v>
      </c>
      <c r="G327" s="67"/>
    </row>
    <row r="328" spans="1:6" ht="12.75" customHeight="1">
      <c r="A328" s="166">
        <v>4214</v>
      </c>
      <c r="B328" s="165" t="s">
        <v>24</v>
      </c>
      <c r="C328" s="339">
        <v>89592000</v>
      </c>
      <c r="D328" s="340">
        <v>92592000</v>
      </c>
      <c r="E328" s="293">
        <v>91948170</v>
      </c>
      <c r="F328" s="346">
        <f t="shared" si="44"/>
        <v>99.30465914981856</v>
      </c>
    </row>
    <row r="329" spans="1:6" ht="12.75" customHeight="1" hidden="1">
      <c r="A329" s="183">
        <v>426</v>
      </c>
      <c r="B329" s="94" t="s">
        <v>154</v>
      </c>
      <c r="C329" s="341">
        <f>C330</f>
        <v>0</v>
      </c>
      <c r="D329" s="341">
        <f>D330</f>
        <v>0</v>
      </c>
      <c r="E329" s="92">
        <f>E330</f>
        <v>0</v>
      </c>
      <c r="F329" s="139" t="s">
        <v>160</v>
      </c>
    </row>
    <row r="330" spans="1:6" ht="12.75" customHeight="1" hidden="1">
      <c r="A330" s="166">
        <v>4262</v>
      </c>
      <c r="B330" s="165" t="s">
        <v>153</v>
      </c>
      <c r="C330" s="339">
        <v>0</v>
      </c>
      <c r="D330" s="339">
        <v>0</v>
      </c>
      <c r="E330" s="83">
        <v>0</v>
      </c>
      <c r="F330" s="141">
        <v>0</v>
      </c>
    </row>
    <row r="331" spans="1:6" ht="12.75" customHeight="1" hidden="1">
      <c r="A331" s="150"/>
      <c r="B331" s="237"/>
      <c r="C331" s="339"/>
      <c r="D331" s="339"/>
      <c r="E331" s="83"/>
      <c r="F331" s="139"/>
    </row>
    <row r="332" spans="1:6" ht="12.75" customHeight="1" hidden="1">
      <c r="A332" s="183" t="s">
        <v>157</v>
      </c>
      <c r="B332" s="309" t="s">
        <v>158</v>
      </c>
      <c r="C332" s="341">
        <f>C333</f>
        <v>0</v>
      </c>
      <c r="D332" s="341">
        <f>D333</f>
        <v>0</v>
      </c>
      <c r="E332" s="92">
        <f>E333</f>
        <v>0</v>
      </c>
      <c r="F332" s="139" t="e">
        <f aca="true" t="shared" si="47" ref="F332:F349">E332/D332*100</f>
        <v>#DIV/0!</v>
      </c>
    </row>
    <row r="333" spans="1:6" ht="12.75" customHeight="1" hidden="1">
      <c r="A333" s="183">
        <v>4</v>
      </c>
      <c r="B333" s="309" t="s">
        <v>91</v>
      </c>
      <c r="C333" s="341">
        <f aca="true" t="shared" si="48" ref="C333:E335">C334</f>
        <v>0</v>
      </c>
      <c r="D333" s="341">
        <f t="shared" si="48"/>
        <v>0</v>
      </c>
      <c r="E333" s="92">
        <f t="shared" si="48"/>
        <v>0</v>
      </c>
      <c r="F333" s="139" t="e">
        <f t="shared" si="47"/>
        <v>#DIV/0!</v>
      </c>
    </row>
    <row r="334" spans="1:6" ht="12.75" customHeight="1" hidden="1">
      <c r="A334" s="183">
        <v>42</v>
      </c>
      <c r="B334" s="309" t="s">
        <v>186</v>
      </c>
      <c r="C334" s="341">
        <f t="shared" si="48"/>
        <v>0</v>
      </c>
      <c r="D334" s="341">
        <f t="shared" si="48"/>
        <v>0</v>
      </c>
      <c r="E334" s="92">
        <f t="shared" si="48"/>
        <v>0</v>
      </c>
      <c r="F334" s="139" t="e">
        <f t="shared" si="47"/>
        <v>#DIV/0!</v>
      </c>
    </row>
    <row r="335" spans="1:6" ht="15.75" customHeight="1" hidden="1">
      <c r="A335" s="183">
        <v>421</v>
      </c>
      <c r="B335" s="309" t="s">
        <v>20</v>
      </c>
      <c r="C335" s="341">
        <f t="shared" si="48"/>
        <v>0</v>
      </c>
      <c r="D335" s="341">
        <f t="shared" si="48"/>
        <v>0</v>
      </c>
      <c r="E335" s="92">
        <f t="shared" si="48"/>
        <v>0</v>
      </c>
      <c r="F335" s="139" t="e">
        <f t="shared" si="47"/>
        <v>#DIV/0!</v>
      </c>
    </row>
    <row r="336" spans="1:6" ht="12.75" hidden="1">
      <c r="A336" s="166">
        <v>4214</v>
      </c>
      <c r="B336" s="165" t="s">
        <v>24</v>
      </c>
      <c r="C336" s="339">
        <v>0</v>
      </c>
      <c r="D336" s="339">
        <v>0</v>
      </c>
      <c r="E336" s="83">
        <v>0</v>
      </c>
      <c r="F336" s="141" t="e">
        <f t="shared" si="47"/>
        <v>#DIV/0!</v>
      </c>
    </row>
    <row r="337" spans="1:6" ht="15" customHeight="1">
      <c r="A337" s="164"/>
      <c r="B337" s="263"/>
      <c r="C337" s="339"/>
      <c r="D337" s="339"/>
      <c r="E337" s="83"/>
      <c r="F337" s="139"/>
    </row>
    <row r="338" spans="1:6" ht="12.75">
      <c r="A338" s="238" t="s">
        <v>159</v>
      </c>
      <c r="B338" s="309" t="s">
        <v>239</v>
      </c>
      <c r="C338" s="167">
        <f>C339+C342</f>
        <v>412046196</v>
      </c>
      <c r="D338" s="167">
        <f>D339+D342</f>
        <v>396046196</v>
      </c>
      <c r="E338" s="167">
        <f>E339+E342</f>
        <v>396525676</v>
      </c>
      <c r="F338" s="139">
        <f aca="true" t="shared" si="49" ref="F338:F344">E338/D338*100</f>
        <v>100.12106668485714</v>
      </c>
    </row>
    <row r="339" spans="1:6" ht="12.75">
      <c r="A339" s="238">
        <v>38</v>
      </c>
      <c r="B339" s="309" t="s">
        <v>87</v>
      </c>
      <c r="C339" s="167">
        <f aca="true" t="shared" si="50" ref="C339:E340">C340</f>
        <v>408046196</v>
      </c>
      <c r="D339" s="167">
        <f t="shared" si="50"/>
        <v>392046196</v>
      </c>
      <c r="E339" s="167">
        <f t="shared" si="50"/>
        <v>392681301</v>
      </c>
      <c r="F339" s="139">
        <f t="shared" si="49"/>
        <v>100.16199749072427</v>
      </c>
    </row>
    <row r="340" spans="1:6" ht="12.75">
      <c r="A340" s="238">
        <v>386</v>
      </c>
      <c r="B340" s="309" t="s">
        <v>185</v>
      </c>
      <c r="C340" s="167">
        <f t="shared" si="50"/>
        <v>408046196</v>
      </c>
      <c r="D340" s="167">
        <f t="shared" si="50"/>
        <v>392046196</v>
      </c>
      <c r="E340" s="167">
        <f t="shared" si="50"/>
        <v>392681301</v>
      </c>
      <c r="F340" s="139">
        <f t="shared" si="49"/>
        <v>100.16199749072427</v>
      </c>
    </row>
    <row r="341" spans="1:6" ht="25.5">
      <c r="A341" s="150">
        <v>3861</v>
      </c>
      <c r="B341" s="287" t="s">
        <v>274</v>
      </c>
      <c r="C341" s="339">
        <v>408046196</v>
      </c>
      <c r="D341" s="340">
        <v>392046196</v>
      </c>
      <c r="E341" s="293">
        <v>392681301</v>
      </c>
      <c r="F341" s="346">
        <f t="shared" si="49"/>
        <v>100.16199749072427</v>
      </c>
    </row>
    <row r="342" spans="1:6" ht="12.75">
      <c r="A342" s="289">
        <v>42</v>
      </c>
      <c r="B342" s="310" t="s">
        <v>19</v>
      </c>
      <c r="C342" s="296">
        <f aca="true" t="shared" si="51" ref="C342:E343">C343</f>
        <v>4000000</v>
      </c>
      <c r="D342" s="296">
        <f t="shared" si="51"/>
        <v>4000000</v>
      </c>
      <c r="E342" s="296">
        <f t="shared" si="51"/>
        <v>3844375</v>
      </c>
      <c r="F342" s="139">
        <f t="shared" si="49"/>
        <v>96.109375</v>
      </c>
    </row>
    <row r="343" spans="1:6" ht="12.75">
      <c r="A343" s="289">
        <v>421</v>
      </c>
      <c r="B343" s="310" t="s">
        <v>20</v>
      </c>
      <c r="C343" s="296">
        <f t="shared" si="51"/>
        <v>4000000</v>
      </c>
      <c r="D343" s="296">
        <f t="shared" si="51"/>
        <v>4000000</v>
      </c>
      <c r="E343" s="296">
        <f t="shared" si="51"/>
        <v>3844375</v>
      </c>
      <c r="F343" s="139">
        <f t="shared" si="49"/>
        <v>96.109375</v>
      </c>
    </row>
    <row r="344" spans="1:6" ht="12.75">
      <c r="A344" s="288">
        <v>4214</v>
      </c>
      <c r="B344" s="295" t="s">
        <v>24</v>
      </c>
      <c r="C344" s="340">
        <v>4000000</v>
      </c>
      <c r="D344" s="340">
        <v>4000000</v>
      </c>
      <c r="E344" s="293">
        <v>3844375</v>
      </c>
      <c r="F344" s="346">
        <f t="shared" si="49"/>
        <v>96.109375</v>
      </c>
    </row>
    <row r="345" spans="1:6" ht="12.75">
      <c r="A345" s="150"/>
      <c r="B345" s="165"/>
      <c r="C345" s="83"/>
      <c r="D345" s="83"/>
      <c r="E345" s="83"/>
      <c r="F345" s="139"/>
    </row>
    <row r="346" spans="1:6" ht="12.75">
      <c r="A346" s="238" t="s">
        <v>223</v>
      </c>
      <c r="B346" s="309" t="s">
        <v>193</v>
      </c>
      <c r="C346" s="167">
        <f aca="true" t="shared" si="52" ref="C346:E348">C347</f>
        <v>952314</v>
      </c>
      <c r="D346" s="167">
        <f t="shared" si="52"/>
        <v>952314</v>
      </c>
      <c r="E346" s="167">
        <f t="shared" si="52"/>
        <v>624025</v>
      </c>
      <c r="F346" s="139">
        <f t="shared" si="47"/>
        <v>65.52723156437898</v>
      </c>
    </row>
    <row r="347" spans="1:6" ht="12.75">
      <c r="A347" s="238">
        <v>42</v>
      </c>
      <c r="B347" s="309" t="s">
        <v>19</v>
      </c>
      <c r="C347" s="167">
        <f t="shared" si="52"/>
        <v>952314</v>
      </c>
      <c r="D347" s="167">
        <f t="shared" si="52"/>
        <v>952314</v>
      </c>
      <c r="E347" s="167">
        <f t="shared" si="52"/>
        <v>624025</v>
      </c>
      <c r="F347" s="139">
        <f t="shared" si="47"/>
        <v>65.52723156437898</v>
      </c>
    </row>
    <row r="348" spans="1:6" ht="12.75">
      <c r="A348" s="238">
        <v>421</v>
      </c>
      <c r="B348" s="309" t="s">
        <v>20</v>
      </c>
      <c r="C348" s="167">
        <f t="shared" si="52"/>
        <v>952314</v>
      </c>
      <c r="D348" s="167">
        <f t="shared" si="52"/>
        <v>952314</v>
      </c>
      <c r="E348" s="167">
        <f t="shared" si="52"/>
        <v>624025</v>
      </c>
      <c r="F348" s="139">
        <f t="shared" si="47"/>
        <v>65.52723156437898</v>
      </c>
    </row>
    <row r="349" spans="1:6" ht="12.75">
      <c r="A349" s="150">
        <v>4214</v>
      </c>
      <c r="B349" s="165" t="s">
        <v>24</v>
      </c>
      <c r="C349" s="339">
        <v>952314</v>
      </c>
      <c r="D349" s="340">
        <v>952314</v>
      </c>
      <c r="E349" s="293">
        <v>624025</v>
      </c>
      <c r="F349" s="346">
        <f t="shared" si="47"/>
        <v>65.52723156437898</v>
      </c>
    </row>
    <row r="350" spans="1:4" ht="12">
      <c r="A350" s="264"/>
      <c r="B350" s="265"/>
      <c r="C350" s="74"/>
      <c r="D350" s="74"/>
    </row>
    <row r="351" spans="1:6" ht="12.75">
      <c r="A351" s="238" t="s">
        <v>231</v>
      </c>
      <c r="B351" s="309" t="s">
        <v>230</v>
      </c>
      <c r="C351" s="167">
        <f aca="true" t="shared" si="53" ref="C351:E353">C352</f>
        <v>366000000</v>
      </c>
      <c r="D351" s="167">
        <f t="shared" si="53"/>
        <v>348000000</v>
      </c>
      <c r="E351" s="167">
        <f t="shared" si="53"/>
        <v>329047928</v>
      </c>
      <c r="F351" s="139">
        <f>E351/D351*100</f>
        <v>94.55400229885058</v>
      </c>
    </row>
    <row r="352" spans="1:6" ht="12.75">
      <c r="A352" s="238">
        <v>42</v>
      </c>
      <c r="B352" s="309" t="s">
        <v>18</v>
      </c>
      <c r="C352" s="167">
        <f t="shared" si="53"/>
        <v>366000000</v>
      </c>
      <c r="D352" s="167">
        <f t="shared" si="53"/>
        <v>348000000</v>
      </c>
      <c r="E352" s="167">
        <f t="shared" si="53"/>
        <v>329047928</v>
      </c>
      <c r="F352" s="139">
        <f>E352/D352*100</f>
        <v>94.55400229885058</v>
      </c>
    </row>
    <row r="353" spans="1:6" ht="12.75">
      <c r="A353" s="238">
        <v>421</v>
      </c>
      <c r="B353" s="309" t="s">
        <v>20</v>
      </c>
      <c r="C353" s="167">
        <f t="shared" si="53"/>
        <v>366000000</v>
      </c>
      <c r="D353" s="167">
        <f t="shared" si="53"/>
        <v>348000000</v>
      </c>
      <c r="E353" s="167">
        <f t="shared" si="53"/>
        <v>329047928</v>
      </c>
      <c r="F353" s="139">
        <f>E353/D353*100</f>
        <v>94.55400229885058</v>
      </c>
    </row>
    <row r="354" spans="1:6" ht="12.75">
      <c r="A354" s="150">
        <v>4214</v>
      </c>
      <c r="B354" s="165" t="s">
        <v>24</v>
      </c>
      <c r="C354" s="339">
        <v>366000000</v>
      </c>
      <c r="D354" s="340">
        <v>348000000</v>
      </c>
      <c r="E354" s="293">
        <v>329047928</v>
      </c>
      <c r="F354" s="346">
        <f>E354/D354*100</f>
        <v>94.55400229885058</v>
      </c>
    </row>
    <row r="355" spans="1:4" ht="12">
      <c r="A355" s="266"/>
      <c r="B355" s="267"/>
      <c r="C355" s="72"/>
      <c r="D355" s="72"/>
    </row>
    <row r="356" spans="1:5" ht="12.75">
      <c r="A356" s="238"/>
      <c r="B356" s="268"/>
      <c r="C356" s="93"/>
      <c r="D356" s="93"/>
      <c r="E356" s="93"/>
    </row>
    <row r="357" spans="1:4" ht="12.75">
      <c r="A357" s="269"/>
      <c r="B357" s="270"/>
      <c r="C357" s="93"/>
      <c r="D357" s="93"/>
    </row>
    <row r="359" spans="1:4" ht="12">
      <c r="A359" s="271"/>
      <c r="B359" s="272"/>
      <c r="C359" s="71"/>
      <c r="D359" s="71"/>
    </row>
    <row r="361" spans="1:4" ht="12">
      <c r="A361" s="266"/>
      <c r="B361" s="267"/>
      <c r="C361" s="72"/>
      <c r="D361" s="72"/>
    </row>
    <row r="363" spans="1:4" ht="12">
      <c r="A363" s="269"/>
      <c r="B363" s="270"/>
      <c r="C363" s="72"/>
      <c r="D363" s="72"/>
    </row>
    <row r="365" spans="1:2" ht="12">
      <c r="A365" s="269"/>
      <c r="B365" s="270"/>
    </row>
    <row r="367" spans="1:4" ht="12">
      <c r="A367" s="271"/>
      <c r="B367" s="272"/>
      <c r="C367" s="71"/>
      <c r="D367" s="71"/>
    </row>
    <row r="368" spans="3:4" ht="12">
      <c r="C368" s="71"/>
      <c r="D368" s="71"/>
    </row>
    <row r="369" spans="1:2" ht="12">
      <c r="A369" s="266"/>
      <c r="B369" s="267"/>
    </row>
    <row r="370" spans="1:4" ht="12">
      <c r="A370" s="266"/>
      <c r="B370" s="267"/>
      <c r="C370" s="72"/>
      <c r="D370" s="72"/>
    </row>
    <row r="372" spans="1:4" ht="12">
      <c r="A372" s="269"/>
      <c r="B372" s="270"/>
      <c r="C372" s="72"/>
      <c r="D372" s="72"/>
    </row>
    <row r="374" spans="1:4" ht="12">
      <c r="A374" s="269"/>
      <c r="B374" s="270"/>
      <c r="C374" s="72"/>
      <c r="D374" s="72"/>
    </row>
    <row r="376" spans="1:4" ht="12">
      <c r="A376" s="269"/>
      <c r="B376" s="270"/>
      <c r="C376" s="72"/>
      <c r="D376" s="72"/>
    </row>
    <row r="378" spans="1:2" ht="12">
      <c r="A378" s="269"/>
      <c r="B378" s="270"/>
    </row>
    <row r="381" spans="1:2" ht="12">
      <c r="A381" s="275"/>
      <c r="B381" s="270"/>
    </row>
    <row r="383" spans="1:4" ht="12">
      <c r="A383" s="275"/>
      <c r="B383" s="270"/>
      <c r="C383" s="85"/>
      <c r="D383" s="85"/>
    </row>
    <row r="384" spans="3:4" ht="12">
      <c r="C384" s="71"/>
      <c r="D384" s="71"/>
    </row>
    <row r="385" spans="1:2" ht="12">
      <c r="A385" s="275"/>
      <c r="B385" s="272"/>
    </row>
    <row r="386" spans="1:4" ht="12">
      <c r="A386" s="266"/>
      <c r="B386" s="267"/>
      <c r="C386" s="72"/>
      <c r="D386" s="72"/>
    </row>
    <row r="388" spans="1:4" ht="12">
      <c r="A388" s="269"/>
      <c r="B388" s="270"/>
      <c r="C388" s="72"/>
      <c r="D388" s="72"/>
    </row>
    <row r="390" spans="1:4" ht="12">
      <c r="A390" s="269"/>
      <c r="B390" s="270"/>
      <c r="C390" s="72"/>
      <c r="D390" s="72"/>
    </row>
    <row r="392" spans="1:2" ht="12">
      <c r="A392" s="269"/>
      <c r="B392" s="270"/>
    </row>
    <row r="395" spans="1:2" ht="12">
      <c r="A395" s="275"/>
      <c r="B395" s="270"/>
    </row>
    <row r="397" spans="1:2" ht="12">
      <c r="A397" s="275"/>
      <c r="B397" s="270"/>
    </row>
    <row r="398" spans="3:4" ht="12">
      <c r="C398" s="71"/>
      <c r="D398" s="71"/>
    </row>
    <row r="399" spans="1:2" ht="12">
      <c r="A399" s="271"/>
      <c r="B399" s="272"/>
    </row>
    <row r="400" spans="1:4" ht="12">
      <c r="A400" s="266"/>
      <c r="B400" s="267"/>
      <c r="C400" s="72"/>
      <c r="D400" s="72"/>
    </row>
    <row r="402" spans="1:4" ht="12">
      <c r="A402" s="269"/>
      <c r="B402" s="270"/>
      <c r="C402" s="72"/>
      <c r="D402" s="72"/>
    </row>
    <row r="404" spans="1:4" ht="12">
      <c r="A404" s="269"/>
      <c r="B404" s="270"/>
      <c r="C404" s="72"/>
      <c r="D404" s="72"/>
    </row>
    <row r="406" spans="1:2" ht="12">
      <c r="A406" s="269"/>
      <c r="B406" s="270"/>
    </row>
    <row r="408" spans="1:4" ht="12">
      <c r="A408" s="275"/>
      <c r="B408" s="270"/>
      <c r="C408" s="85"/>
      <c r="D408" s="85"/>
    </row>
    <row r="409" spans="3:4" ht="12">
      <c r="C409" s="71"/>
      <c r="D409" s="71"/>
    </row>
    <row r="410" spans="1:2" ht="12">
      <c r="A410" s="275"/>
      <c r="B410" s="272"/>
    </row>
    <row r="411" spans="1:4" ht="12">
      <c r="A411" s="266"/>
      <c r="B411" s="267"/>
      <c r="C411" s="72"/>
      <c r="D411" s="72"/>
    </row>
    <row r="413" spans="1:4" ht="12">
      <c r="A413" s="269"/>
      <c r="B413" s="270"/>
      <c r="C413" s="72"/>
      <c r="D413" s="72"/>
    </row>
    <row r="415" spans="1:4" ht="12">
      <c r="A415" s="269"/>
      <c r="B415" s="270"/>
      <c r="C415" s="72"/>
      <c r="D415" s="72"/>
    </row>
    <row r="417" spans="1:2" ht="12">
      <c r="A417" s="269"/>
      <c r="B417" s="270"/>
    </row>
    <row r="420" spans="1:2" ht="12">
      <c r="A420" s="275"/>
      <c r="B420" s="270"/>
    </row>
    <row r="422" spans="1:4" ht="12">
      <c r="A422" s="275"/>
      <c r="B422" s="270"/>
      <c r="C422" s="85"/>
      <c r="D422" s="85"/>
    </row>
    <row r="423" spans="3:4" ht="12">
      <c r="C423" s="71"/>
      <c r="D423" s="71"/>
    </row>
    <row r="424" spans="1:2" ht="12">
      <c r="A424" s="275"/>
      <c r="B424" s="276"/>
    </row>
    <row r="425" spans="1:4" ht="12">
      <c r="A425" s="277"/>
      <c r="B425" s="267"/>
      <c r="C425" s="72"/>
      <c r="D425" s="72"/>
    </row>
    <row r="427" spans="1:4" ht="12">
      <c r="A427" s="269"/>
      <c r="B427" s="270"/>
      <c r="C427" s="72"/>
      <c r="D427" s="72"/>
    </row>
    <row r="429" spans="1:4" ht="12">
      <c r="A429" s="269"/>
      <c r="B429" s="270"/>
      <c r="C429" s="72"/>
      <c r="D429" s="72"/>
    </row>
    <row r="431" spans="1:2" ht="12">
      <c r="A431" s="269"/>
      <c r="B431" s="270"/>
    </row>
    <row r="434" spans="1:2" ht="12">
      <c r="A434" s="275"/>
      <c r="B434" s="270"/>
    </row>
    <row r="436" spans="1:4" ht="12">
      <c r="A436" s="275"/>
      <c r="B436" s="270"/>
      <c r="C436" s="85"/>
      <c r="D436" s="85"/>
    </row>
    <row r="437" spans="3:4" ht="12">
      <c r="C437" s="71"/>
      <c r="D437" s="71"/>
    </row>
    <row r="438" spans="1:2" ht="12">
      <c r="A438" s="275"/>
      <c r="B438" s="272"/>
    </row>
    <row r="439" spans="1:4" ht="12">
      <c r="A439" s="266"/>
      <c r="B439" s="267"/>
      <c r="C439" s="72"/>
      <c r="D439" s="72"/>
    </row>
    <row r="441" spans="1:4" ht="12">
      <c r="A441" s="269"/>
      <c r="B441" s="270"/>
      <c r="C441" s="85"/>
      <c r="D441" s="85"/>
    </row>
    <row r="442" spans="3:4" ht="12">
      <c r="C442" s="71"/>
      <c r="D442" s="71"/>
    </row>
    <row r="443" spans="1:2" ht="12">
      <c r="A443" s="275"/>
      <c r="B443" s="272"/>
    </row>
    <row r="444" spans="1:4" ht="12">
      <c r="A444" s="266"/>
      <c r="B444" s="267"/>
      <c r="C444" s="72"/>
      <c r="D444" s="72"/>
    </row>
    <row r="446" spans="1:4" ht="12">
      <c r="A446" s="269"/>
      <c r="B446" s="270"/>
      <c r="C446" s="72"/>
      <c r="D446" s="72"/>
    </row>
    <row r="448" spans="1:4" ht="12">
      <c r="A448" s="269"/>
      <c r="B448" s="270"/>
      <c r="C448" s="72"/>
      <c r="D448" s="72"/>
    </row>
    <row r="450" spans="1:2" ht="12">
      <c r="A450" s="269"/>
      <c r="B450" s="270"/>
    </row>
    <row r="453" spans="1:2" ht="12">
      <c r="A453" s="275"/>
      <c r="B453" s="270"/>
    </row>
    <row r="455" spans="1:2" ht="12">
      <c r="A455" s="275"/>
      <c r="B455" s="270"/>
    </row>
    <row r="456" spans="3:4" ht="12">
      <c r="C456" s="71"/>
      <c r="D456" s="71"/>
    </row>
    <row r="457" spans="1:2" ht="12">
      <c r="A457" s="271"/>
      <c r="B457" s="272"/>
    </row>
    <row r="458" spans="1:4" ht="12">
      <c r="A458" s="266"/>
      <c r="B458" s="267"/>
      <c r="C458" s="72"/>
      <c r="D458" s="72"/>
    </row>
    <row r="460" spans="1:4" ht="12">
      <c r="A460" s="269"/>
      <c r="B460" s="270"/>
      <c r="C460" s="72"/>
      <c r="D460" s="72"/>
    </row>
    <row r="462" spans="1:2" ht="12">
      <c r="A462" s="269"/>
      <c r="B462" s="270"/>
    </row>
    <row r="463" spans="3:4" ht="12">
      <c r="C463" s="71"/>
      <c r="D463" s="71"/>
    </row>
    <row r="464" spans="1:2" ht="12">
      <c r="A464" s="271"/>
      <c r="B464" s="272"/>
    </row>
    <row r="465" spans="1:4" ht="12">
      <c r="A465" s="266"/>
      <c r="B465" s="267"/>
      <c r="C465" s="72"/>
      <c r="D465" s="72"/>
    </row>
    <row r="467" spans="1:4" ht="12">
      <c r="A467" s="269"/>
      <c r="B467" s="270"/>
      <c r="C467" s="72"/>
      <c r="D467" s="72"/>
    </row>
    <row r="469" spans="1:2" ht="12">
      <c r="A469" s="269"/>
      <c r="B469" s="270"/>
    </row>
    <row r="470" spans="3:4" ht="12">
      <c r="C470" s="71"/>
      <c r="D470" s="71"/>
    </row>
    <row r="471" spans="1:4" ht="12">
      <c r="A471" s="271"/>
      <c r="B471" s="272"/>
      <c r="C471" s="71"/>
      <c r="D471" s="71"/>
    </row>
    <row r="472" spans="1:2" ht="12">
      <c r="A472" s="266"/>
      <c r="B472" s="267"/>
    </row>
    <row r="473" spans="1:4" ht="12">
      <c r="A473" s="277"/>
      <c r="B473" s="267"/>
      <c r="C473" s="72"/>
      <c r="D473" s="72"/>
    </row>
    <row r="475" spans="1:4" ht="12">
      <c r="A475" s="269"/>
      <c r="B475" s="270"/>
      <c r="C475" s="72"/>
      <c r="D475" s="72"/>
    </row>
    <row r="477" spans="1:2" ht="12">
      <c r="A477" s="269"/>
      <c r="B477" s="270"/>
    </row>
    <row r="478" spans="3:4" ht="12">
      <c r="C478" s="71"/>
      <c r="D478" s="71"/>
    </row>
    <row r="479" spans="1:4" ht="12">
      <c r="A479" s="271"/>
      <c r="B479" s="272"/>
      <c r="C479" s="71"/>
      <c r="D479" s="71"/>
    </row>
    <row r="480" spans="1:4" ht="12">
      <c r="A480" s="266"/>
      <c r="B480" s="267"/>
      <c r="C480" s="71"/>
      <c r="D480" s="71"/>
    </row>
    <row r="481" spans="1:4" ht="12">
      <c r="A481" s="266"/>
      <c r="B481" s="267"/>
      <c r="C481" s="71"/>
      <c r="D481" s="71"/>
    </row>
    <row r="482" spans="1:4" ht="12">
      <c r="A482" s="266"/>
      <c r="B482" s="267"/>
      <c r="C482" s="71"/>
      <c r="D482" s="71"/>
    </row>
    <row r="483" spans="1:4" ht="12">
      <c r="A483" s="266"/>
      <c r="B483" s="267"/>
      <c r="C483" s="71"/>
      <c r="D483" s="71"/>
    </row>
    <row r="484" spans="1:4" ht="12">
      <c r="A484" s="266"/>
      <c r="B484" s="267"/>
      <c r="C484" s="71"/>
      <c r="D484" s="71"/>
    </row>
    <row r="485" spans="1:2" ht="12">
      <c r="A485" s="266"/>
      <c r="B485" s="267"/>
    </row>
    <row r="486" spans="1:4" ht="12">
      <c r="A486" s="266"/>
      <c r="B486" s="267"/>
      <c r="C486" s="72"/>
      <c r="D486" s="72"/>
    </row>
    <row r="488" spans="1:4" ht="12">
      <c r="A488" s="269"/>
      <c r="B488" s="270"/>
      <c r="C488" s="72"/>
      <c r="D488" s="72"/>
    </row>
    <row r="490" spans="1:2" ht="12">
      <c r="A490" s="269"/>
      <c r="B490" s="270"/>
    </row>
    <row r="491" spans="3:4" ht="12">
      <c r="C491" s="71"/>
      <c r="D491" s="71"/>
    </row>
    <row r="492" spans="1:4" ht="12">
      <c r="A492" s="271"/>
      <c r="B492" s="272"/>
      <c r="C492" s="71"/>
      <c r="D492" s="71"/>
    </row>
    <row r="493" spans="1:2" ht="12">
      <c r="A493" s="266"/>
      <c r="B493" s="267"/>
    </row>
    <row r="494" spans="1:4" ht="12">
      <c r="A494" s="266"/>
      <c r="B494" s="267"/>
      <c r="C494" s="72"/>
      <c r="D494" s="72"/>
    </row>
    <row r="496" spans="1:4" ht="12">
      <c r="A496" s="269"/>
      <c r="B496" s="270"/>
      <c r="C496" s="72"/>
      <c r="D496" s="72"/>
    </row>
    <row r="498" spans="1:2" ht="12">
      <c r="A498" s="269"/>
      <c r="B498" s="270"/>
    </row>
    <row r="499" spans="3:4" ht="12">
      <c r="C499" s="71"/>
      <c r="D499" s="71"/>
    </row>
    <row r="500" spans="1:4" ht="12">
      <c r="A500" s="271"/>
      <c r="B500" s="272"/>
      <c r="C500" s="71"/>
      <c r="D500" s="71"/>
    </row>
    <row r="501" spans="1:2" ht="12">
      <c r="A501" s="266"/>
      <c r="B501" s="267"/>
    </row>
    <row r="502" spans="1:4" ht="12">
      <c r="A502" s="266"/>
      <c r="B502" s="267"/>
      <c r="C502" s="72"/>
      <c r="D502" s="72"/>
    </row>
    <row r="504" spans="1:4" ht="12">
      <c r="A504" s="269"/>
      <c r="B504" s="270"/>
      <c r="C504" s="72"/>
      <c r="D504" s="72"/>
    </row>
    <row r="506" spans="1:2" ht="12">
      <c r="A506" s="269"/>
      <c r="B506" s="270"/>
    </row>
    <row r="507" spans="3:4" ht="12">
      <c r="C507" s="71"/>
      <c r="D507" s="71"/>
    </row>
    <row r="508" spans="1:2" ht="12">
      <c r="A508" s="271"/>
      <c r="B508" s="272"/>
    </row>
    <row r="509" spans="1:4" ht="12">
      <c r="A509" s="266"/>
      <c r="B509" s="267"/>
      <c r="C509" s="72"/>
      <c r="D509" s="72"/>
    </row>
    <row r="511" spans="1:4" ht="12">
      <c r="A511" s="269"/>
      <c r="B511" s="270"/>
      <c r="C511" s="72"/>
      <c r="D511" s="72"/>
    </row>
    <row r="513" spans="1:2" ht="12">
      <c r="A513" s="269"/>
      <c r="B513" s="270"/>
    </row>
    <row r="514" spans="3:4" ht="12">
      <c r="C514" s="71"/>
      <c r="D514" s="71"/>
    </row>
    <row r="515" spans="1:4" ht="12">
      <c r="A515" s="271"/>
      <c r="B515" s="272"/>
      <c r="C515" s="71"/>
      <c r="D515" s="71"/>
    </row>
    <row r="516" spans="1:2" ht="12">
      <c r="A516" s="266"/>
      <c r="B516" s="267"/>
    </row>
    <row r="517" spans="1:4" ht="12">
      <c r="A517" s="266"/>
      <c r="B517" s="267"/>
      <c r="C517" s="72"/>
      <c r="D517" s="72"/>
    </row>
    <row r="519" spans="1:4" ht="12">
      <c r="A519" s="269"/>
      <c r="B519" s="270"/>
      <c r="C519" s="72"/>
      <c r="D519" s="72"/>
    </row>
    <row r="521" spans="1:2" ht="12">
      <c r="A521" s="269"/>
      <c r="B521" s="270"/>
    </row>
    <row r="522" spans="3:4" ht="12">
      <c r="C522" s="71"/>
      <c r="D522" s="71"/>
    </row>
    <row r="523" spans="1:2" ht="12">
      <c r="A523" s="271"/>
      <c r="B523" s="272"/>
    </row>
    <row r="524" spans="1:4" ht="12">
      <c r="A524" s="266"/>
      <c r="B524" s="267"/>
      <c r="C524" s="72"/>
      <c r="D524" s="72"/>
    </row>
    <row r="526" spans="1:4" ht="12">
      <c r="A526" s="269"/>
      <c r="B526" s="270"/>
      <c r="C526" s="72"/>
      <c r="D526" s="72"/>
    </row>
    <row r="528" spans="1:2" ht="12">
      <c r="A528" s="269"/>
      <c r="B528" s="270"/>
    </row>
    <row r="529" spans="3:4" ht="12">
      <c r="C529" s="71"/>
      <c r="D529" s="71"/>
    </row>
    <row r="530" spans="1:4" ht="12">
      <c r="A530" s="271"/>
      <c r="B530" s="272"/>
      <c r="C530" s="71"/>
      <c r="D530" s="71"/>
    </row>
    <row r="531" spans="1:2" ht="12">
      <c r="A531" s="266"/>
      <c r="B531" s="267"/>
    </row>
    <row r="532" spans="1:4" ht="12">
      <c r="A532" s="266"/>
      <c r="B532" s="267"/>
      <c r="C532" s="72"/>
      <c r="D532" s="72"/>
    </row>
    <row r="534" spans="1:4" ht="12">
      <c r="A534" s="269"/>
      <c r="B534" s="270"/>
      <c r="C534" s="72"/>
      <c r="D534" s="72"/>
    </row>
    <row r="536" spans="1:2" ht="12">
      <c r="A536" s="269"/>
      <c r="B536" s="270"/>
    </row>
    <row r="537" spans="3:4" ht="12">
      <c r="C537" s="71"/>
      <c r="D537" s="71"/>
    </row>
    <row r="538" spans="1:2" ht="12">
      <c r="A538" s="271"/>
      <c r="B538" s="272"/>
    </row>
    <row r="539" spans="1:4" ht="12">
      <c r="A539" s="266"/>
      <c r="B539" s="267"/>
      <c r="C539" s="72"/>
      <c r="D539" s="72"/>
    </row>
    <row r="541" spans="1:4" ht="12">
      <c r="A541" s="269"/>
      <c r="B541" s="270"/>
      <c r="C541" s="72"/>
      <c r="D541" s="72"/>
    </row>
    <row r="543" spans="1:2" ht="12">
      <c r="A543" s="269"/>
      <c r="B543" s="270"/>
    </row>
    <row r="544" spans="3:4" ht="12">
      <c r="C544" s="71"/>
      <c r="D544" s="71"/>
    </row>
    <row r="545" spans="1:2" ht="12">
      <c r="A545" s="271"/>
      <c r="B545" s="272"/>
    </row>
    <row r="546" spans="1:4" ht="12">
      <c r="A546" s="266"/>
      <c r="B546" s="267"/>
      <c r="C546" s="72"/>
      <c r="D546" s="72"/>
    </row>
    <row r="548" spans="1:4" ht="12">
      <c r="A548" s="269"/>
      <c r="B548" s="270"/>
      <c r="C548" s="72"/>
      <c r="D548" s="72"/>
    </row>
    <row r="550" spans="1:2" ht="12">
      <c r="A550" s="269"/>
      <c r="B550" s="270"/>
    </row>
    <row r="551" spans="3:4" ht="12">
      <c r="C551" s="71"/>
      <c r="D551" s="71"/>
    </row>
    <row r="552" spans="1:2" ht="12">
      <c r="A552" s="271"/>
      <c r="B552" s="272"/>
    </row>
    <row r="553" spans="1:4" ht="12">
      <c r="A553" s="266"/>
      <c r="B553" s="267"/>
      <c r="C553" s="72"/>
      <c r="D553" s="72"/>
    </row>
    <row r="555" spans="1:4" ht="12">
      <c r="A555" s="269"/>
      <c r="B555" s="270"/>
      <c r="C555" s="72"/>
      <c r="D555" s="72"/>
    </row>
    <row r="557" spans="1:2" ht="12">
      <c r="A557" s="269"/>
      <c r="B557" s="270"/>
    </row>
    <row r="558" spans="3:4" ht="12">
      <c r="C558" s="71"/>
      <c r="D558" s="71"/>
    </row>
    <row r="559" spans="1:2" ht="12">
      <c r="A559" s="271"/>
      <c r="B559" s="272"/>
    </row>
    <row r="560" spans="1:4" ht="12">
      <c r="A560" s="266"/>
      <c r="B560" s="267"/>
      <c r="C560" s="72"/>
      <c r="D560" s="72"/>
    </row>
    <row r="561" spans="3:4" ht="12">
      <c r="C561" s="72"/>
      <c r="D561" s="72"/>
    </row>
    <row r="562" spans="1:4" ht="12">
      <c r="A562" s="269"/>
      <c r="B562" s="270"/>
      <c r="C562" s="72"/>
      <c r="D562" s="72"/>
    </row>
    <row r="564" spans="1:2" ht="12">
      <c r="A564" s="269"/>
      <c r="B564" s="270"/>
    </row>
    <row r="565" spans="3:4" ht="12">
      <c r="C565" s="71"/>
      <c r="D565" s="71"/>
    </row>
    <row r="566" spans="1:2" ht="12">
      <c r="A566" s="271"/>
      <c r="B566" s="272"/>
    </row>
    <row r="567" spans="1:4" ht="12">
      <c r="A567" s="266"/>
      <c r="B567" s="267"/>
      <c r="C567" s="72"/>
      <c r="D567" s="72"/>
    </row>
    <row r="569" spans="1:4" ht="12">
      <c r="A569" s="269"/>
      <c r="B569" s="270"/>
      <c r="C569" s="72"/>
      <c r="D569" s="72"/>
    </row>
    <row r="571" spans="1:2" ht="12">
      <c r="A571" s="269"/>
      <c r="B571" s="270"/>
    </row>
    <row r="572" spans="3:4" ht="12">
      <c r="C572" s="71"/>
      <c r="D572" s="71"/>
    </row>
    <row r="573" spans="1:2" ht="12">
      <c r="A573" s="271"/>
      <c r="B573" s="272"/>
    </row>
    <row r="574" spans="1:4" ht="12">
      <c r="A574" s="266"/>
      <c r="B574" s="267"/>
      <c r="C574" s="72"/>
      <c r="D574" s="72"/>
    </row>
    <row r="576" spans="1:4" ht="12">
      <c r="A576" s="269"/>
      <c r="B576" s="270"/>
      <c r="C576" s="72"/>
      <c r="D576" s="72"/>
    </row>
    <row r="578" spans="1:2" ht="12">
      <c r="A578" s="269"/>
      <c r="B578" s="270"/>
    </row>
    <row r="579" spans="3:4" ht="12">
      <c r="C579" s="71"/>
      <c r="D579" s="71"/>
    </row>
    <row r="580" spans="1:2" ht="12">
      <c r="A580" s="271"/>
      <c r="B580" s="272"/>
    </row>
    <row r="581" spans="1:4" ht="12">
      <c r="A581" s="266"/>
      <c r="B581" s="267"/>
      <c r="C581" s="72"/>
      <c r="D581" s="72"/>
    </row>
    <row r="583" spans="1:4" ht="12">
      <c r="A583" s="269"/>
      <c r="B583" s="270"/>
      <c r="C583" s="72"/>
      <c r="D583" s="72"/>
    </row>
    <row r="585" spans="1:2" ht="12">
      <c r="A585" s="269"/>
      <c r="B585" s="270"/>
    </row>
    <row r="586" spans="3:4" ht="12">
      <c r="C586" s="71"/>
      <c r="D586" s="71"/>
    </row>
    <row r="587" spans="1:4" ht="12">
      <c r="A587" s="271"/>
      <c r="B587" s="272"/>
      <c r="C587" s="71"/>
      <c r="D587" s="71"/>
    </row>
    <row r="588" spans="1:4" ht="12">
      <c r="A588" s="266"/>
      <c r="B588" s="267"/>
      <c r="C588" s="72"/>
      <c r="D588" s="72"/>
    </row>
    <row r="589" spans="1:2" ht="12">
      <c r="A589" s="266"/>
      <c r="B589" s="267"/>
    </row>
    <row r="590" spans="1:4" ht="12">
      <c r="A590" s="269"/>
      <c r="B590" s="270"/>
      <c r="C590" s="72"/>
      <c r="D590" s="72"/>
    </row>
    <row r="592" spans="1:2" ht="12">
      <c r="A592" s="269"/>
      <c r="B592" s="270"/>
    </row>
    <row r="593" spans="3:4" ht="12">
      <c r="C593" s="71"/>
      <c r="D593" s="71"/>
    </row>
    <row r="594" spans="1:4" ht="12">
      <c r="A594" s="271"/>
      <c r="B594" s="272"/>
      <c r="C594" s="71"/>
      <c r="D594" s="71"/>
    </row>
    <row r="595" spans="1:2" ht="12">
      <c r="A595" s="266"/>
      <c r="B595" s="267"/>
    </row>
    <row r="596" spans="1:4" ht="12">
      <c r="A596" s="266"/>
      <c r="B596" s="267"/>
      <c r="C596" s="72"/>
      <c r="D596" s="72"/>
    </row>
    <row r="598" spans="1:4" ht="12">
      <c r="A598" s="269"/>
      <c r="B598" s="270"/>
      <c r="C598" s="72"/>
      <c r="D598" s="72"/>
    </row>
    <row r="600" spans="1:2" ht="12">
      <c r="A600" s="269"/>
      <c r="B600" s="270"/>
    </row>
    <row r="601" spans="3:4" ht="12">
      <c r="C601" s="71"/>
      <c r="D601" s="71"/>
    </row>
    <row r="602" spans="1:2" ht="12">
      <c r="A602" s="271"/>
      <c r="B602" s="272"/>
    </row>
    <row r="603" spans="1:4" ht="12">
      <c r="A603" s="266"/>
      <c r="B603" s="267"/>
      <c r="C603" s="72"/>
      <c r="D603" s="72"/>
    </row>
    <row r="605" spans="1:4" ht="12">
      <c r="A605" s="269"/>
      <c r="B605" s="270"/>
      <c r="C605" s="72"/>
      <c r="D605" s="72"/>
    </row>
    <row r="607" spans="1:2" ht="12">
      <c r="A607" s="269"/>
      <c r="B607" s="270"/>
    </row>
    <row r="608" spans="3:4" ht="12">
      <c r="C608" s="71"/>
      <c r="D608" s="71"/>
    </row>
    <row r="609" spans="1:2" ht="12">
      <c r="A609" s="271"/>
      <c r="B609" s="272"/>
    </row>
    <row r="610" spans="1:4" ht="12">
      <c r="A610" s="266"/>
      <c r="B610" s="267"/>
      <c r="C610" s="72"/>
      <c r="D610" s="72"/>
    </row>
    <row r="612" spans="1:4" ht="12">
      <c r="A612" s="269"/>
      <c r="B612" s="270"/>
      <c r="C612" s="72"/>
      <c r="D612" s="72"/>
    </row>
    <row r="614" spans="1:2" ht="12">
      <c r="A614" s="269"/>
      <c r="B614" s="270"/>
    </row>
    <row r="615" spans="3:4" ht="12">
      <c r="C615" s="71"/>
      <c r="D615" s="71"/>
    </row>
    <row r="616" spans="1:2" ht="12">
      <c r="A616" s="271"/>
      <c r="B616" s="272"/>
    </row>
    <row r="617" spans="1:4" ht="12">
      <c r="A617" s="266"/>
      <c r="B617" s="267"/>
      <c r="C617" s="72"/>
      <c r="D617" s="72"/>
    </row>
    <row r="618" spans="3:4" ht="12">
      <c r="C618" s="72"/>
      <c r="D618" s="72"/>
    </row>
    <row r="619" spans="1:4" ht="12">
      <c r="A619" s="269"/>
      <c r="B619" s="270"/>
      <c r="C619" s="72"/>
      <c r="D619" s="72"/>
    </row>
    <row r="621" spans="1:2" ht="12">
      <c r="A621" s="269"/>
      <c r="B621" s="270"/>
    </row>
    <row r="622" spans="3:4" ht="12">
      <c r="C622" s="71"/>
      <c r="D622" s="71"/>
    </row>
    <row r="623" spans="1:2" ht="12">
      <c r="A623" s="271"/>
      <c r="B623" s="272"/>
    </row>
    <row r="624" spans="1:4" ht="12">
      <c r="A624" s="266"/>
      <c r="B624" s="267"/>
      <c r="C624" s="72"/>
      <c r="D624" s="72"/>
    </row>
    <row r="626" spans="1:4" ht="12">
      <c r="A626" s="269"/>
      <c r="B626" s="270"/>
      <c r="C626" s="72"/>
      <c r="D626" s="72"/>
    </row>
    <row r="628" spans="1:2" ht="12">
      <c r="A628" s="269"/>
      <c r="B628" s="270"/>
    </row>
    <row r="629" spans="3:4" ht="12">
      <c r="C629" s="71"/>
      <c r="D629" s="71"/>
    </row>
    <row r="630" spans="1:2" ht="12">
      <c r="A630" s="271"/>
      <c r="B630" s="272"/>
    </row>
    <row r="631" spans="1:4" ht="12">
      <c r="A631" s="266"/>
      <c r="B631" s="267"/>
      <c r="C631" s="72"/>
      <c r="D631" s="72"/>
    </row>
    <row r="633" spans="1:4" ht="12">
      <c r="A633" s="269"/>
      <c r="B633" s="270"/>
      <c r="C633" s="72"/>
      <c r="D633" s="72"/>
    </row>
    <row r="635" spans="1:2" ht="12">
      <c r="A635" s="269"/>
      <c r="B635" s="270"/>
    </row>
    <row r="636" spans="3:4" ht="12">
      <c r="C636" s="71"/>
      <c r="D636" s="71"/>
    </row>
    <row r="637" spans="1:2" ht="12">
      <c r="A637" s="271"/>
      <c r="B637" s="272"/>
    </row>
    <row r="638" spans="1:4" ht="12">
      <c r="A638" s="266"/>
      <c r="B638" s="267"/>
      <c r="C638" s="72"/>
      <c r="D638" s="72"/>
    </row>
    <row r="640" spans="1:4" ht="12">
      <c r="A640" s="269"/>
      <c r="B640" s="270"/>
      <c r="C640" s="72"/>
      <c r="D640" s="72"/>
    </row>
    <row r="642" spans="1:2" ht="12">
      <c r="A642" s="269"/>
      <c r="B642" s="270"/>
    </row>
    <row r="643" spans="3:4" ht="12">
      <c r="C643" s="71"/>
      <c r="D643" s="71"/>
    </row>
    <row r="644" spans="1:2" ht="12">
      <c r="A644" s="271"/>
      <c r="B644" s="272"/>
    </row>
    <row r="645" spans="1:4" ht="12">
      <c r="A645" s="266"/>
      <c r="B645" s="267"/>
      <c r="C645" s="72"/>
      <c r="D645" s="72"/>
    </row>
    <row r="647" spans="1:4" ht="12">
      <c r="A647" s="269"/>
      <c r="B647" s="270"/>
      <c r="C647" s="72"/>
      <c r="D647" s="72"/>
    </row>
    <row r="649" spans="1:2" ht="12">
      <c r="A649" s="269"/>
      <c r="B649" s="270"/>
    </row>
    <row r="650" spans="3:4" ht="12">
      <c r="C650" s="71"/>
      <c r="D650" s="71"/>
    </row>
    <row r="651" spans="1:2" ht="12">
      <c r="A651" s="271"/>
      <c r="B651" s="272"/>
    </row>
    <row r="652" spans="1:4" ht="12">
      <c r="A652" s="266"/>
      <c r="B652" s="267"/>
      <c r="C652" s="72"/>
      <c r="D652" s="72"/>
    </row>
    <row r="654" spans="1:4" ht="12">
      <c r="A654" s="269"/>
      <c r="B654" s="270"/>
      <c r="C654" s="72"/>
      <c r="D654" s="72"/>
    </row>
    <row r="655" spans="3:4" ht="12">
      <c r="C655" s="72"/>
      <c r="D655" s="72"/>
    </row>
    <row r="656" spans="1:4" ht="12">
      <c r="A656" s="269"/>
      <c r="B656" s="270"/>
      <c r="C656" s="72"/>
      <c r="D656" s="72"/>
    </row>
    <row r="657" spans="1:4" ht="12">
      <c r="A657" s="269"/>
      <c r="B657" s="270"/>
      <c r="C657" s="71"/>
      <c r="D657" s="71"/>
    </row>
    <row r="658" spans="1:2" ht="12">
      <c r="A658" s="278"/>
      <c r="B658" s="276"/>
    </row>
    <row r="659" spans="1:4" ht="12">
      <c r="A659" s="266"/>
      <c r="B659" s="267"/>
      <c r="C659" s="72"/>
      <c r="D659" s="72"/>
    </row>
    <row r="661" spans="1:4" ht="12">
      <c r="A661" s="269"/>
      <c r="B661" s="279"/>
      <c r="C661" s="72"/>
      <c r="D661" s="72"/>
    </row>
    <row r="663" spans="1:2" ht="12">
      <c r="A663" s="269"/>
      <c r="B663" s="279"/>
    </row>
    <row r="664" spans="3:4" ht="12">
      <c r="C664" s="71"/>
      <c r="D664" s="71"/>
    </row>
    <row r="665" spans="1:2" ht="12">
      <c r="A665" s="271"/>
      <c r="B665" s="272"/>
    </row>
    <row r="666" spans="1:4" ht="12">
      <c r="A666" s="266"/>
      <c r="B666" s="267"/>
      <c r="C666" s="72"/>
      <c r="D666" s="72"/>
    </row>
    <row r="668" spans="1:4" ht="12">
      <c r="A668" s="269"/>
      <c r="B668" s="270"/>
      <c r="C668" s="72"/>
      <c r="D668" s="72"/>
    </row>
    <row r="670" spans="1:2" ht="12">
      <c r="A670" s="269"/>
      <c r="B670" s="270"/>
    </row>
    <row r="671" spans="3:4" ht="12">
      <c r="C671" s="71"/>
      <c r="D671" s="71"/>
    </row>
    <row r="672" spans="1:2" ht="12">
      <c r="A672" s="271"/>
      <c r="B672" s="272"/>
    </row>
    <row r="673" spans="1:4" ht="12">
      <c r="A673" s="266"/>
      <c r="B673" s="267"/>
      <c r="C673" s="72"/>
      <c r="D673" s="72"/>
    </row>
    <row r="675" spans="1:4" ht="12">
      <c r="A675" s="269"/>
      <c r="B675" s="270"/>
      <c r="C675" s="72"/>
      <c r="D675" s="72"/>
    </row>
    <row r="677" spans="1:2" ht="12">
      <c r="A677" s="269"/>
      <c r="B677" s="270"/>
    </row>
    <row r="678" spans="3:4" ht="12">
      <c r="C678" s="71"/>
      <c r="D678" s="71"/>
    </row>
    <row r="679" spans="1:2" ht="12">
      <c r="A679" s="271"/>
      <c r="B679" s="272"/>
    </row>
    <row r="680" spans="1:4" ht="12">
      <c r="A680" s="266"/>
      <c r="B680" s="267"/>
      <c r="C680" s="72"/>
      <c r="D680" s="72"/>
    </row>
    <row r="682" spans="1:4" ht="12">
      <c r="A682" s="269"/>
      <c r="B682" s="270"/>
      <c r="C682" s="72"/>
      <c r="D682" s="72"/>
    </row>
    <row r="684" spans="1:2" ht="12">
      <c r="A684" s="269"/>
      <c r="B684" s="270"/>
    </row>
    <row r="685" spans="3:4" ht="12">
      <c r="C685" s="71"/>
      <c r="D685" s="71"/>
    </row>
    <row r="686" spans="1:2" ht="12">
      <c r="A686" s="271"/>
      <c r="B686" s="272"/>
    </row>
    <row r="687" spans="1:4" ht="12">
      <c r="A687" s="266"/>
      <c r="B687" s="267"/>
      <c r="C687" s="72"/>
      <c r="D687" s="72"/>
    </row>
    <row r="689" spans="1:4" ht="12">
      <c r="A689" s="269"/>
      <c r="B689" s="270"/>
      <c r="C689" s="72"/>
      <c r="D689" s="72"/>
    </row>
    <row r="691" spans="1:4" ht="12">
      <c r="A691" s="269"/>
      <c r="B691" s="270"/>
      <c r="C691" s="72"/>
      <c r="D691" s="72"/>
    </row>
    <row r="693" spans="1:4" ht="12">
      <c r="A693" s="269"/>
      <c r="B693" s="270"/>
      <c r="C693" s="72"/>
      <c r="D693" s="72"/>
    </row>
    <row r="695" spans="1:2" ht="12">
      <c r="A695" s="269"/>
      <c r="B695" s="270"/>
    </row>
    <row r="698" spans="1:2" ht="12">
      <c r="A698" s="275"/>
      <c r="B698" s="270"/>
    </row>
    <row r="700" spans="1:4" ht="12">
      <c r="A700" s="275"/>
      <c r="B700" s="270"/>
      <c r="C700" s="85"/>
      <c r="D700" s="85"/>
    </row>
    <row r="701" spans="3:4" ht="12">
      <c r="C701" s="71"/>
      <c r="D701" s="71"/>
    </row>
    <row r="702" spans="1:2" ht="12">
      <c r="A702" s="275"/>
      <c r="B702" s="272"/>
    </row>
    <row r="703" spans="1:4" ht="12">
      <c r="A703" s="266"/>
      <c r="B703" s="267"/>
      <c r="C703" s="72"/>
      <c r="D703" s="72"/>
    </row>
    <row r="705" spans="1:4" ht="12">
      <c r="A705" s="269"/>
      <c r="B705" s="270"/>
      <c r="C705" s="85"/>
      <c r="D705" s="85"/>
    </row>
    <row r="706" spans="3:4" ht="12">
      <c r="C706" s="71"/>
      <c r="D706" s="71"/>
    </row>
    <row r="707" spans="1:2" ht="12">
      <c r="A707" s="275"/>
      <c r="B707" s="272"/>
    </row>
    <row r="708" spans="1:4" ht="12">
      <c r="A708" s="266"/>
      <c r="B708" s="267"/>
      <c r="C708" s="72"/>
      <c r="D708" s="72"/>
    </row>
    <row r="710" spans="1:4" ht="12">
      <c r="A710" s="269"/>
      <c r="B710" s="270"/>
      <c r="C710" s="72"/>
      <c r="D710" s="72"/>
    </row>
    <row r="712" spans="1:4" ht="12">
      <c r="A712" s="269"/>
      <c r="B712" s="270"/>
      <c r="C712" s="72"/>
      <c r="D712" s="72"/>
    </row>
    <row r="714" spans="1:2" ht="12">
      <c r="A714" s="269"/>
      <c r="B714" s="270"/>
    </row>
    <row r="717" spans="1:2" ht="12">
      <c r="A717" s="275"/>
      <c r="B717" s="270"/>
    </row>
    <row r="719" spans="1:4" ht="12">
      <c r="A719" s="280"/>
      <c r="B719" s="279"/>
      <c r="C719" s="85"/>
      <c r="D719" s="85"/>
    </row>
    <row r="720" spans="3:4" ht="12">
      <c r="C720" s="71"/>
      <c r="D720" s="71"/>
    </row>
    <row r="721" spans="1:4" ht="12">
      <c r="A721" s="280"/>
      <c r="B721" s="276"/>
      <c r="C721" s="71"/>
      <c r="D721" s="71"/>
    </row>
    <row r="722" spans="1:4" ht="12">
      <c r="A722" s="277"/>
      <c r="B722" s="267"/>
      <c r="C722" s="72"/>
      <c r="D722" s="72"/>
    </row>
    <row r="723" spans="1:4" ht="12">
      <c r="A723" s="266"/>
      <c r="B723" s="267"/>
      <c r="C723" s="71"/>
      <c r="D723" s="71"/>
    </row>
    <row r="724" spans="1:2" ht="12">
      <c r="A724" s="269"/>
      <c r="B724" s="270"/>
    </row>
    <row r="725" spans="1:4" ht="12">
      <c r="A725" s="266"/>
      <c r="B725" s="267"/>
      <c r="C725" s="71"/>
      <c r="D725" s="71"/>
    </row>
    <row r="726" spans="1:4" ht="12">
      <c r="A726" s="280"/>
      <c r="B726" s="276"/>
      <c r="C726" s="71"/>
      <c r="D726" s="71"/>
    </row>
    <row r="727" spans="1:4" ht="12">
      <c r="A727" s="277"/>
      <c r="B727" s="281"/>
      <c r="C727" s="72"/>
      <c r="D727" s="72"/>
    </row>
    <row r="728" spans="1:2" ht="12">
      <c r="A728" s="277"/>
      <c r="B728" s="281"/>
    </row>
    <row r="729" spans="1:2" ht="12">
      <c r="A729" s="269"/>
      <c r="B729" s="270"/>
    </row>
    <row r="731" ht="12">
      <c r="A731" s="277"/>
    </row>
    <row r="732" ht="12">
      <c r="A732" s="278"/>
    </row>
    <row r="733" spans="1:4" ht="12">
      <c r="A733" s="282"/>
      <c r="B733" s="283"/>
      <c r="C733" s="74"/>
      <c r="D733" s="74"/>
    </row>
    <row r="734" ht="12">
      <c r="B734" s="73"/>
    </row>
    <row r="735" spans="1:2" ht="12">
      <c r="A735" s="269"/>
      <c r="B735" s="279"/>
    </row>
    <row r="736" ht="12">
      <c r="A736" s="277"/>
    </row>
    <row r="737" ht="12">
      <c r="A737" s="278"/>
    </row>
    <row r="738" spans="1:4" ht="12">
      <c r="A738" s="284"/>
      <c r="B738" s="73"/>
      <c r="C738" s="74"/>
      <c r="D738" s="74"/>
    </row>
    <row r="739" spans="1:2" ht="12">
      <c r="A739" s="284"/>
      <c r="B739" s="73"/>
    </row>
    <row r="740" spans="1:2" ht="12">
      <c r="A740" s="269"/>
      <c r="B740" s="279"/>
    </row>
    <row r="741" ht="12">
      <c r="A741" s="277"/>
    </row>
    <row r="742" ht="12">
      <c r="A742" s="278"/>
    </row>
    <row r="743" spans="1:4" ht="12">
      <c r="A743" s="284"/>
      <c r="B743" s="73"/>
      <c r="C743" s="74"/>
      <c r="D743" s="74"/>
    </row>
    <row r="744" spans="1:2" ht="12">
      <c r="A744" s="284"/>
      <c r="B744" s="73"/>
    </row>
    <row r="745" spans="1:2" ht="12">
      <c r="A745" s="269"/>
      <c r="B745" s="279"/>
    </row>
    <row r="746" ht="12">
      <c r="A746" s="277"/>
    </row>
    <row r="747" ht="12">
      <c r="A747" s="278"/>
    </row>
    <row r="748" spans="1:4" ht="12">
      <c r="A748" s="284"/>
      <c r="B748" s="73"/>
      <c r="C748" s="74"/>
      <c r="D748" s="74"/>
    </row>
    <row r="749" ht="12">
      <c r="A749" s="278"/>
    </row>
    <row r="750" spans="1:2" ht="12">
      <c r="A750" s="269"/>
      <c r="B750" s="279"/>
    </row>
    <row r="751" ht="12">
      <c r="A751" s="278"/>
    </row>
    <row r="752" ht="12">
      <c r="A752" s="278"/>
    </row>
    <row r="753" spans="1:2" ht="12">
      <c r="A753" s="284"/>
      <c r="B753" s="73"/>
    </row>
    <row r="754" ht="12">
      <c r="A754" s="278"/>
    </row>
    <row r="755" ht="12">
      <c r="A755" s="278"/>
    </row>
    <row r="756" spans="1:2" ht="12">
      <c r="A756" s="284"/>
      <c r="B756" s="73"/>
    </row>
    <row r="757" ht="12">
      <c r="A757" s="278"/>
    </row>
    <row r="758" ht="12">
      <c r="A758" s="278"/>
    </row>
    <row r="759" spans="1:2" ht="12">
      <c r="A759" s="284"/>
      <c r="B759" s="73"/>
    </row>
    <row r="760" spans="1:2" ht="12">
      <c r="A760" s="284"/>
      <c r="B760" s="73"/>
    </row>
    <row r="761" spans="1:2" ht="12">
      <c r="A761" s="284"/>
      <c r="B761" s="73"/>
    </row>
    <row r="762" ht="12">
      <c r="A762" s="278"/>
    </row>
    <row r="763" ht="12">
      <c r="A763" s="278"/>
    </row>
    <row r="764" spans="1:2" ht="12">
      <c r="A764" s="284"/>
      <c r="B764" s="285"/>
    </row>
    <row r="765" ht="12">
      <c r="A765" s="278"/>
    </row>
    <row r="766" ht="12">
      <c r="A766" s="278"/>
    </row>
    <row r="767" spans="1:2" ht="12">
      <c r="A767" s="284"/>
      <c r="B767" s="73"/>
    </row>
    <row r="768" ht="12">
      <c r="A768" s="278"/>
    </row>
    <row r="769" ht="12">
      <c r="A769" s="278"/>
    </row>
    <row r="770" spans="1:2" ht="12">
      <c r="A770" s="284"/>
      <c r="B770" s="73"/>
    </row>
    <row r="771" ht="12">
      <c r="A771" s="278"/>
    </row>
    <row r="772" ht="12">
      <c r="A772" s="278"/>
    </row>
    <row r="773" spans="1:2" ht="12">
      <c r="A773" s="284"/>
      <c r="B773" s="73"/>
    </row>
    <row r="774" ht="12">
      <c r="A774" s="278"/>
    </row>
    <row r="775" ht="12">
      <c r="A775" s="278"/>
    </row>
    <row r="776" spans="1:2" ht="12">
      <c r="A776" s="284"/>
      <c r="B776" s="73"/>
    </row>
    <row r="777" ht="12">
      <c r="A777" s="278"/>
    </row>
    <row r="778" ht="12">
      <c r="A778" s="278"/>
    </row>
    <row r="779" spans="1:2" ht="12">
      <c r="A779" s="284"/>
      <c r="B779" s="73"/>
    </row>
    <row r="780" ht="12">
      <c r="A780" s="278"/>
    </row>
    <row r="781" ht="12">
      <c r="A781" s="278"/>
    </row>
    <row r="782" spans="1:2" ht="12">
      <c r="A782" s="284"/>
      <c r="B782" s="73"/>
    </row>
    <row r="783" ht="12">
      <c r="A783" s="278"/>
    </row>
    <row r="784" ht="12">
      <c r="A784" s="278"/>
    </row>
    <row r="785" spans="1:2" ht="12">
      <c r="A785" s="284"/>
      <c r="B785" s="73"/>
    </row>
    <row r="786" ht="12">
      <c r="A786" s="278"/>
    </row>
    <row r="787" ht="12">
      <c r="A787" s="278"/>
    </row>
    <row r="788" spans="1:2" ht="12">
      <c r="A788" s="284"/>
      <c r="B788" s="73"/>
    </row>
    <row r="789" ht="12">
      <c r="A789" s="278"/>
    </row>
    <row r="790" ht="12">
      <c r="A790" s="278"/>
    </row>
    <row r="791" spans="1:2" ht="12">
      <c r="A791" s="284"/>
      <c r="B791" s="73"/>
    </row>
    <row r="792" ht="12">
      <c r="B792" s="73"/>
    </row>
    <row r="793" ht="12">
      <c r="A793" s="278"/>
    </row>
    <row r="794" spans="1:2" ht="12">
      <c r="A794" s="284"/>
      <c r="B794" s="73"/>
    </row>
    <row r="795" spans="1:2" ht="12">
      <c r="A795" s="284"/>
      <c r="B795" s="73"/>
    </row>
    <row r="796" ht="12">
      <c r="A796" s="278"/>
    </row>
    <row r="797" spans="1:4" ht="12">
      <c r="A797" s="284"/>
      <c r="B797" s="73"/>
      <c r="C797" s="74"/>
      <c r="D797" s="74"/>
    </row>
    <row r="798" spans="1:2" ht="12">
      <c r="A798" s="284"/>
      <c r="B798" s="73"/>
    </row>
    <row r="799" spans="1:2" ht="12">
      <c r="A799" s="269"/>
      <c r="B799" s="279"/>
    </row>
    <row r="800" spans="1:2" ht="12">
      <c r="A800" s="284"/>
      <c r="B800" s="73"/>
    </row>
    <row r="801" ht="12">
      <c r="A801" s="278"/>
    </row>
    <row r="802" spans="1:2" ht="12">
      <c r="A802" s="278"/>
      <c r="B802" s="279"/>
    </row>
    <row r="803" spans="1:2" ht="12">
      <c r="A803" s="278"/>
      <c r="B803" s="279"/>
    </row>
    <row r="804" ht="12">
      <c r="A804" s="278"/>
    </row>
    <row r="805" spans="1:2" ht="12">
      <c r="A805" s="284"/>
      <c r="B805" s="73"/>
    </row>
    <row r="806" spans="1:2" ht="12">
      <c r="A806" s="278"/>
      <c r="B806" s="279"/>
    </row>
    <row r="807" ht="12">
      <c r="A807" s="278"/>
    </row>
    <row r="808" spans="1:2" ht="12">
      <c r="A808" s="284"/>
      <c r="B808" s="73"/>
    </row>
    <row r="809" spans="1:2" ht="12">
      <c r="A809" s="278"/>
      <c r="B809" s="279"/>
    </row>
    <row r="810" ht="12">
      <c r="A810" s="278"/>
    </row>
    <row r="811" spans="1:2" ht="12">
      <c r="A811" s="284"/>
      <c r="B811" s="73"/>
    </row>
    <row r="812" spans="1:2" ht="12">
      <c r="A812" s="278"/>
      <c r="B812" s="279"/>
    </row>
    <row r="813" ht="12">
      <c r="A813" s="278"/>
    </row>
    <row r="814" spans="1:2" ht="12">
      <c r="A814" s="284"/>
      <c r="B814" s="73"/>
    </row>
    <row r="815" ht="12">
      <c r="A815" s="278"/>
    </row>
    <row r="816" ht="12">
      <c r="A816" s="278"/>
    </row>
    <row r="817" spans="1:2" ht="12">
      <c r="A817" s="284"/>
      <c r="B817" s="73"/>
    </row>
    <row r="818" ht="12">
      <c r="A818" s="278"/>
    </row>
    <row r="819" ht="12">
      <c r="A819" s="278"/>
    </row>
    <row r="820" spans="1:2" ht="12">
      <c r="A820" s="284"/>
      <c r="B820" s="73"/>
    </row>
    <row r="821" ht="12">
      <c r="A821" s="278"/>
    </row>
    <row r="822" spans="1:2" ht="12">
      <c r="A822" s="278"/>
      <c r="B822" s="284"/>
    </row>
    <row r="823" spans="1:2" ht="12">
      <c r="A823" s="284"/>
      <c r="B823" s="73"/>
    </row>
    <row r="824" spans="1:2" ht="12">
      <c r="A824" s="284"/>
      <c r="B824" s="73"/>
    </row>
    <row r="825" spans="1:2" ht="12">
      <c r="A825" s="284"/>
      <c r="B825" s="73"/>
    </row>
    <row r="826" ht="12">
      <c r="A826" s="278"/>
    </row>
    <row r="827" ht="12">
      <c r="A827" s="278"/>
    </row>
    <row r="828" spans="1:2" ht="12">
      <c r="A828" s="284"/>
      <c r="B828" s="73"/>
    </row>
    <row r="829" ht="12">
      <c r="A829" s="278"/>
    </row>
    <row r="830" ht="12">
      <c r="A830" s="278"/>
    </row>
    <row r="831" spans="1:2" ht="12">
      <c r="A831" s="284"/>
      <c r="B831" s="73"/>
    </row>
    <row r="832" spans="1:2" ht="12">
      <c r="A832" s="284"/>
      <c r="B832" s="73"/>
    </row>
    <row r="833" spans="1:2" ht="12">
      <c r="A833" s="284"/>
      <c r="B833" s="73"/>
    </row>
    <row r="834" spans="1:2" ht="12">
      <c r="A834" s="284"/>
      <c r="B834" s="73"/>
    </row>
    <row r="835" spans="1:2" ht="12">
      <c r="A835" s="284"/>
      <c r="B835" s="73"/>
    </row>
    <row r="836" spans="1:2" ht="12">
      <c r="A836" s="284"/>
      <c r="B836" s="73"/>
    </row>
    <row r="837" ht="12">
      <c r="A837" s="278"/>
    </row>
    <row r="838" spans="1:2" ht="12">
      <c r="A838" s="278"/>
      <c r="B838" s="73"/>
    </row>
    <row r="839" spans="1:2" ht="12">
      <c r="A839" s="286"/>
      <c r="B839" s="73"/>
    </row>
    <row r="840" spans="1:2" ht="12">
      <c r="A840" s="284"/>
      <c r="B840" s="73"/>
    </row>
    <row r="841" spans="1:2" ht="12">
      <c r="A841" s="284"/>
      <c r="B841" s="73"/>
    </row>
    <row r="842" spans="1:2" ht="12">
      <c r="A842" s="284"/>
      <c r="B842" s="73"/>
    </row>
    <row r="843" spans="1:2" ht="12">
      <c r="A843" s="284"/>
      <c r="B843" s="73"/>
    </row>
    <row r="844" spans="1:2" ht="12">
      <c r="A844" s="284"/>
      <c r="B844" s="73"/>
    </row>
    <row r="845" ht="12">
      <c r="A845" s="278"/>
    </row>
    <row r="846" ht="12">
      <c r="A846" s="278"/>
    </row>
    <row r="847" spans="1:2" ht="12">
      <c r="A847" s="284"/>
      <c r="B847" s="73"/>
    </row>
    <row r="848" ht="12">
      <c r="B848" s="73"/>
    </row>
    <row r="849" spans="1:2" ht="12">
      <c r="A849" s="278"/>
      <c r="B849" s="73"/>
    </row>
    <row r="850" spans="1:2" ht="12">
      <c r="A850" s="284"/>
      <c r="B850" s="73"/>
    </row>
    <row r="851" spans="1:2" ht="12">
      <c r="A851" s="284"/>
      <c r="B851" s="73"/>
    </row>
    <row r="852" spans="1:2" ht="12">
      <c r="A852" s="278"/>
      <c r="B852" s="73"/>
    </row>
    <row r="853" spans="1:4" ht="12">
      <c r="A853" s="284"/>
      <c r="B853" s="73"/>
      <c r="C853" s="74"/>
      <c r="D853" s="74"/>
    </row>
    <row r="854" ht="12">
      <c r="B854" s="73"/>
    </row>
    <row r="855" spans="1:2" ht="12">
      <c r="A855" s="271"/>
      <c r="B855" s="279"/>
    </row>
    <row r="856" ht="12">
      <c r="B856" s="73"/>
    </row>
    <row r="857" spans="1:2" ht="12">
      <c r="A857" s="278"/>
      <c r="B857" s="279"/>
    </row>
    <row r="858" ht="12">
      <c r="A858" s="278"/>
    </row>
    <row r="859" ht="12">
      <c r="A859" s="278"/>
    </row>
    <row r="860" spans="1:2" ht="12">
      <c r="A860" s="284"/>
      <c r="B860" s="73"/>
    </row>
    <row r="861" spans="1:2" ht="12">
      <c r="A861" s="284"/>
      <c r="B861" s="73"/>
    </row>
    <row r="862" ht="12">
      <c r="A862" s="278"/>
    </row>
    <row r="863" ht="12">
      <c r="A863" s="278"/>
    </row>
    <row r="864" spans="1:2" ht="12">
      <c r="A864" s="284"/>
      <c r="B864" s="73"/>
    </row>
    <row r="865" spans="1:2" ht="12">
      <c r="A865" s="284"/>
      <c r="B865" s="73"/>
    </row>
    <row r="866" spans="1:2" ht="12">
      <c r="A866" s="284"/>
      <c r="B866" s="73"/>
    </row>
    <row r="867" spans="1:2" ht="12">
      <c r="A867" s="284"/>
      <c r="B867" s="73"/>
    </row>
    <row r="868" spans="1:2" ht="12">
      <c r="A868" s="284"/>
      <c r="B868" s="73"/>
    </row>
    <row r="869" ht="12">
      <c r="A869" s="278"/>
    </row>
    <row r="870" ht="12">
      <c r="A870" s="278"/>
    </row>
    <row r="871" spans="1:2" ht="12">
      <c r="A871" s="284"/>
      <c r="B871" s="73"/>
    </row>
    <row r="872" spans="1:2" ht="12">
      <c r="A872" s="284"/>
      <c r="B872" s="73"/>
    </row>
    <row r="873" spans="1:2" ht="12">
      <c r="A873" s="284"/>
      <c r="B873" s="73"/>
    </row>
    <row r="874" spans="1:4" ht="12">
      <c r="A874" s="284"/>
      <c r="B874" s="73"/>
      <c r="C874" s="74"/>
      <c r="D874" s="74"/>
    </row>
    <row r="875" spans="1:2" ht="12">
      <c r="A875" s="284"/>
      <c r="B875" s="73"/>
    </row>
    <row r="876" spans="1:2" ht="12">
      <c r="A876" s="269"/>
      <c r="B876" s="279"/>
    </row>
    <row r="877" spans="1:2" ht="12">
      <c r="A877" s="284"/>
      <c r="B877" s="73"/>
    </row>
    <row r="878" spans="1:2" ht="12">
      <c r="A878" s="278"/>
      <c r="B878" s="279"/>
    </row>
    <row r="879" ht="12">
      <c r="A879" s="278"/>
    </row>
    <row r="880" ht="12">
      <c r="A880" s="278"/>
    </row>
    <row r="881" spans="1:2" ht="12">
      <c r="A881" s="284"/>
      <c r="B881" s="73"/>
    </row>
    <row r="882" spans="1:2" ht="12">
      <c r="A882" s="284"/>
      <c r="B882" s="73"/>
    </row>
    <row r="883" ht="12">
      <c r="A883" s="278"/>
    </row>
    <row r="884" spans="1:2" ht="12">
      <c r="A884" s="284"/>
      <c r="B884" s="73"/>
    </row>
    <row r="885" ht="12">
      <c r="A885" s="278"/>
    </row>
    <row r="886" ht="12">
      <c r="A886" s="278"/>
    </row>
    <row r="887" spans="1:2" ht="12">
      <c r="A887" s="284"/>
      <c r="B887" s="73"/>
    </row>
    <row r="888" spans="1:2" ht="12">
      <c r="A888" s="284"/>
      <c r="B888" s="73"/>
    </row>
    <row r="889" ht="12">
      <c r="A889" s="278"/>
    </row>
    <row r="890" ht="12">
      <c r="A890" s="278"/>
    </row>
    <row r="891" spans="1:2" ht="12">
      <c r="A891" s="284"/>
      <c r="B891" s="73"/>
    </row>
    <row r="892" spans="1:4" ht="12">
      <c r="A892" s="277"/>
      <c r="C892" s="74"/>
      <c r="D892" s="74"/>
    </row>
    <row r="894" spans="1:4" ht="12">
      <c r="A894" s="269"/>
      <c r="B894" s="279"/>
      <c r="C894" s="72"/>
      <c r="D894" s="72"/>
    </row>
    <row r="896" spans="1:2" ht="12">
      <c r="A896" s="269"/>
      <c r="B896" s="270"/>
    </row>
    <row r="899" spans="1:2" ht="12">
      <c r="A899" s="275"/>
      <c r="B899" s="270"/>
    </row>
    <row r="901" spans="1:2" ht="12">
      <c r="A901" s="275"/>
      <c r="B901" s="270"/>
    </row>
    <row r="902" spans="3:4" ht="12">
      <c r="C902" s="71"/>
      <c r="D902" s="71"/>
    </row>
    <row r="903" spans="1:2" ht="12">
      <c r="A903" s="271"/>
      <c r="B903" s="272"/>
    </row>
    <row r="904" spans="1:4" ht="12">
      <c r="A904" s="266"/>
      <c r="B904" s="267"/>
      <c r="C904" s="72"/>
      <c r="D904" s="72"/>
    </row>
    <row r="906" spans="1:4" ht="12">
      <c r="A906" s="269"/>
      <c r="B906" s="270"/>
      <c r="C906" s="72"/>
      <c r="D906" s="72"/>
    </row>
    <row r="908" spans="1:2" ht="12">
      <c r="A908" s="269"/>
      <c r="B908" s="270"/>
    </row>
    <row r="909" spans="3:4" ht="12">
      <c r="C909" s="71"/>
      <c r="D909" s="71"/>
    </row>
    <row r="910" spans="1:2" ht="12">
      <c r="A910" s="271"/>
      <c r="B910" s="272"/>
    </row>
    <row r="911" spans="1:4" ht="12">
      <c r="A911" s="266"/>
      <c r="B911" s="267"/>
      <c r="C911" s="72"/>
      <c r="D911" s="72"/>
    </row>
    <row r="913" spans="1:4" ht="12">
      <c r="A913" s="269"/>
      <c r="B913" s="270"/>
      <c r="C913" s="72"/>
      <c r="D913" s="72"/>
    </row>
    <row r="915" spans="1:2" ht="12">
      <c r="A915" s="269"/>
      <c r="B915" s="270"/>
    </row>
    <row r="916" spans="3:4" ht="12">
      <c r="C916" s="71"/>
      <c r="D916" s="71"/>
    </row>
    <row r="917" spans="1:2" ht="12">
      <c r="A917" s="271"/>
      <c r="B917" s="272"/>
    </row>
    <row r="918" spans="1:4" ht="12">
      <c r="A918" s="266"/>
      <c r="B918" s="267"/>
      <c r="C918" s="72"/>
      <c r="D918" s="72"/>
    </row>
    <row r="920" spans="1:4" ht="12">
      <c r="A920" s="269"/>
      <c r="B920" s="270"/>
      <c r="C920" s="72"/>
      <c r="D920" s="72"/>
    </row>
    <row r="922" spans="1:2" ht="12">
      <c r="A922" s="269"/>
      <c r="B922" s="270"/>
    </row>
    <row r="923" spans="3:4" ht="12">
      <c r="C923" s="71"/>
      <c r="D923" s="71"/>
    </row>
    <row r="924" spans="1:4" ht="12">
      <c r="A924" s="271"/>
      <c r="B924" s="272"/>
      <c r="C924" s="71"/>
      <c r="D924" s="71"/>
    </row>
    <row r="925" spans="1:4" ht="12">
      <c r="A925" s="266"/>
      <c r="B925" s="267"/>
      <c r="C925" s="71"/>
      <c r="D925" s="71"/>
    </row>
    <row r="926" spans="1:4" ht="12">
      <c r="A926" s="266"/>
      <c r="B926" s="267"/>
      <c r="C926" s="71"/>
      <c r="D926" s="71"/>
    </row>
    <row r="927" spans="1:4" ht="12">
      <c r="A927" s="266"/>
      <c r="B927" s="267"/>
      <c r="C927" s="71"/>
      <c r="D927" s="71"/>
    </row>
    <row r="928" spans="1:2" ht="12">
      <c r="A928" s="266"/>
      <c r="B928" s="267"/>
    </row>
    <row r="929" spans="1:4" ht="12">
      <c r="A929" s="266"/>
      <c r="B929" s="267"/>
      <c r="C929" s="72"/>
      <c r="D929" s="72"/>
    </row>
    <row r="931" spans="1:4" ht="12">
      <c r="A931" s="269"/>
      <c r="B931" s="270"/>
      <c r="C931" s="72"/>
      <c r="D931" s="72"/>
    </row>
    <row r="933" spans="1:2" ht="12">
      <c r="A933" s="269"/>
      <c r="B933" s="270"/>
    </row>
    <row r="934" spans="3:4" ht="12">
      <c r="C934" s="71"/>
      <c r="D934" s="71"/>
    </row>
    <row r="935" spans="1:4" ht="12">
      <c r="A935" s="271"/>
      <c r="B935" s="272"/>
      <c r="C935" s="71"/>
      <c r="D935" s="71"/>
    </row>
    <row r="936" spans="1:2" ht="12">
      <c r="A936" s="266"/>
      <c r="B936" s="267"/>
    </row>
    <row r="937" spans="1:4" ht="12">
      <c r="A937" s="266"/>
      <c r="B937" s="267"/>
      <c r="C937" s="72"/>
      <c r="D937" s="72"/>
    </row>
    <row r="939" spans="1:4" ht="12">
      <c r="A939" s="269"/>
      <c r="B939" s="270"/>
      <c r="C939" s="72"/>
      <c r="D939" s="72"/>
    </row>
    <row r="941" spans="1:2" ht="12">
      <c r="A941" s="269"/>
      <c r="B941" s="270"/>
    </row>
    <row r="942" spans="3:4" ht="12">
      <c r="C942" s="71"/>
      <c r="D942" s="71"/>
    </row>
    <row r="943" spans="1:4" ht="12">
      <c r="A943" s="271"/>
      <c r="B943" s="272"/>
      <c r="C943" s="71"/>
      <c r="D943" s="71"/>
    </row>
    <row r="944" spans="1:2" ht="12">
      <c r="A944" s="266"/>
      <c r="B944" s="267"/>
    </row>
    <row r="945" spans="1:4" ht="12">
      <c r="A945" s="266"/>
      <c r="B945" s="267"/>
      <c r="C945" s="72"/>
      <c r="D945" s="72"/>
    </row>
    <row r="947" spans="1:4" ht="12">
      <c r="A947" s="269"/>
      <c r="B947" s="270"/>
      <c r="C947" s="72"/>
      <c r="D947" s="72"/>
    </row>
    <row r="949" spans="1:2" ht="12">
      <c r="A949" s="269"/>
      <c r="B949" s="270"/>
    </row>
    <row r="950" spans="3:4" ht="12">
      <c r="C950" s="71"/>
      <c r="D950" s="71"/>
    </row>
    <row r="951" spans="1:4" ht="12">
      <c r="A951" s="271"/>
      <c r="B951" s="272"/>
      <c r="C951" s="71"/>
      <c r="D951" s="71"/>
    </row>
    <row r="952" spans="1:4" ht="12">
      <c r="A952" s="266"/>
      <c r="B952" s="267"/>
      <c r="C952" s="71"/>
      <c r="D952" s="71"/>
    </row>
    <row r="953" spans="1:4" ht="12">
      <c r="A953" s="266"/>
      <c r="B953" s="267"/>
      <c r="C953" s="71"/>
      <c r="D953" s="71"/>
    </row>
    <row r="954" spans="1:4" ht="12">
      <c r="A954" s="266"/>
      <c r="B954" s="267"/>
      <c r="C954" s="71"/>
      <c r="D954" s="71"/>
    </row>
    <row r="955" spans="1:4" ht="12">
      <c r="A955" s="266"/>
      <c r="B955" s="267"/>
      <c r="C955" s="71"/>
      <c r="D955" s="71"/>
    </row>
    <row r="956" spans="1:4" ht="12">
      <c r="A956" s="266"/>
      <c r="B956" s="267"/>
      <c r="C956" s="71"/>
      <c r="D956" s="71"/>
    </row>
    <row r="957" spans="1:4" ht="12">
      <c r="A957" s="266"/>
      <c r="B957" s="267"/>
      <c r="C957" s="71"/>
      <c r="D957" s="71"/>
    </row>
    <row r="958" spans="1:4" ht="12">
      <c r="A958" s="266"/>
      <c r="B958" s="267"/>
      <c r="C958" s="71"/>
      <c r="D958" s="71"/>
    </row>
    <row r="959" spans="1:4" ht="12">
      <c r="A959" s="266"/>
      <c r="B959" s="267"/>
      <c r="C959" s="71"/>
      <c r="D959" s="71"/>
    </row>
    <row r="960" spans="1:2" ht="12">
      <c r="A960" s="266"/>
      <c r="B960" s="267"/>
    </row>
    <row r="961" spans="1:4" ht="12">
      <c r="A961" s="266"/>
      <c r="B961" s="267"/>
      <c r="C961" s="72"/>
      <c r="D961" s="72"/>
    </row>
    <row r="963" spans="1:4" ht="12">
      <c r="A963" s="269"/>
      <c r="B963" s="270"/>
      <c r="C963" s="72"/>
      <c r="D963" s="72"/>
    </row>
    <row r="965" spans="1:2" ht="12">
      <c r="A965" s="269"/>
      <c r="B965" s="270"/>
    </row>
    <row r="966" spans="3:4" ht="12">
      <c r="C966" s="71"/>
      <c r="D966" s="71"/>
    </row>
    <row r="967" spans="1:4" ht="12">
      <c r="A967" s="271"/>
      <c r="B967" s="272"/>
      <c r="C967" s="71"/>
      <c r="D967" s="71"/>
    </row>
    <row r="968" spans="1:4" ht="12">
      <c r="A968" s="266"/>
      <c r="B968" s="267"/>
      <c r="C968" s="71"/>
      <c r="D968" s="71"/>
    </row>
    <row r="969" spans="1:4" ht="12">
      <c r="A969" s="266"/>
      <c r="B969" s="267"/>
      <c r="C969" s="71"/>
      <c r="D969" s="71"/>
    </row>
    <row r="970" spans="1:4" ht="12">
      <c r="A970" s="266"/>
      <c r="B970" s="267"/>
      <c r="C970" s="71"/>
      <c r="D970" s="71"/>
    </row>
    <row r="971" spans="1:4" ht="12">
      <c r="A971" s="266"/>
      <c r="B971" s="267"/>
      <c r="C971" s="71"/>
      <c r="D971" s="71"/>
    </row>
    <row r="972" spans="1:2" ht="12">
      <c r="A972" s="266"/>
      <c r="B972" s="267"/>
    </row>
    <row r="973" spans="1:4" ht="12">
      <c r="A973" s="266"/>
      <c r="B973" s="267"/>
      <c r="C973" s="72"/>
      <c r="D973" s="72"/>
    </row>
    <row r="975" spans="1:4" ht="12">
      <c r="A975" s="269"/>
      <c r="B975" s="270"/>
      <c r="C975" s="72"/>
      <c r="D975" s="72"/>
    </row>
    <row r="977" spans="1:2" ht="12">
      <c r="A977" s="269"/>
      <c r="B977" s="270"/>
    </row>
    <row r="978" spans="3:4" ht="12">
      <c r="C978" s="71"/>
      <c r="D978" s="71"/>
    </row>
    <row r="979" spans="1:4" ht="12">
      <c r="A979" s="271"/>
      <c r="B979" s="272"/>
      <c r="C979" s="71"/>
      <c r="D979" s="71"/>
    </row>
    <row r="980" spans="1:4" ht="12">
      <c r="A980" s="266"/>
      <c r="B980" s="267"/>
      <c r="C980" s="71"/>
      <c r="D980" s="71"/>
    </row>
    <row r="981" spans="1:2" ht="12">
      <c r="A981" s="266"/>
      <c r="B981" s="267"/>
    </row>
    <row r="982" spans="1:2" ht="12">
      <c r="A982" s="266"/>
      <c r="B982" s="267"/>
    </row>
    <row r="983" spans="3:4" ht="12">
      <c r="C983" s="72"/>
      <c r="D983" s="72"/>
    </row>
    <row r="985" spans="1:4" ht="12">
      <c r="A985" s="269"/>
      <c r="B985" s="270"/>
      <c r="C985" s="72"/>
      <c r="D985" s="72"/>
    </row>
    <row r="987" spans="1:2" ht="12">
      <c r="A987" s="269"/>
      <c r="B987" s="270"/>
    </row>
    <row r="988" spans="3:4" ht="12">
      <c r="C988" s="71"/>
      <c r="D988" s="71"/>
    </row>
    <row r="989" spans="1:2" ht="12">
      <c r="A989" s="271"/>
      <c r="B989" s="272"/>
    </row>
    <row r="990" spans="1:4" ht="12">
      <c r="A990" s="266"/>
      <c r="B990" s="267"/>
      <c r="C990" s="72"/>
      <c r="D990" s="72"/>
    </row>
    <row r="992" spans="1:4" ht="12">
      <c r="A992" s="269"/>
      <c r="B992" s="270"/>
      <c r="C992" s="72"/>
      <c r="D992" s="72"/>
    </row>
    <row r="994" spans="1:2" ht="12">
      <c r="A994" s="269"/>
      <c r="B994" s="270"/>
    </row>
    <row r="995" spans="3:4" ht="12">
      <c r="C995" s="71"/>
      <c r="D995" s="71"/>
    </row>
    <row r="996" spans="1:4" ht="12">
      <c r="A996" s="271"/>
      <c r="B996" s="272"/>
      <c r="C996" s="71"/>
      <c r="D996" s="71"/>
    </row>
    <row r="997" spans="1:2" ht="12">
      <c r="A997" s="266"/>
      <c r="B997" s="267"/>
    </row>
    <row r="998" spans="1:4" ht="12">
      <c r="A998" s="266"/>
      <c r="B998" s="267"/>
      <c r="C998" s="72"/>
      <c r="D998" s="72"/>
    </row>
    <row r="1000" spans="1:4" ht="12">
      <c r="A1000" s="269"/>
      <c r="B1000" s="270"/>
      <c r="C1000" s="72"/>
      <c r="D1000" s="72"/>
    </row>
    <row r="1002" spans="1:2" ht="12">
      <c r="A1002" s="269"/>
      <c r="B1002" s="270"/>
    </row>
    <row r="1003" spans="3:4" ht="12">
      <c r="C1003" s="71"/>
      <c r="D1003" s="71"/>
    </row>
    <row r="1004" spans="1:4" ht="12">
      <c r="A1004" s="271"/>
      <c r="B1004" s="272"/>
      <c r="C1004" s="71"/>
      <c r="D1004" s="71"/>
    </row>
    <row r="1005" spans="1:4" ht="12">
      <c r="A1005" s="266"/>
      <c r="B1005" s="267"/>
      <c r="C1005" s="71"/>
      <c r="D1005" s="71"/>
    </row>
    <row r="1006" spans="1:4" ht="12">
      <c r="A1006" s="266"/>
      <c r="B1006" s="267"/>
      <c r="C1006" s="71"/>
      <c r="D1006" s="71"/>
    </row>
    <row r="1007" spans="1:4" ht="12">
      <c r="A1007" s="266"/>
      <c r="B1007" s="267"/>
      <c r="C1007" s="71"/>
      <c r="D1007" s="71"/>
    </row>
    <row r="1008" spans="1:4" ht="12">
      <c r="A1008" s="266"/>
      <c r="B1008" s="267"/>
      <c r="C1008" s="71"/>
      <c r="D1008" s="71"/>
    </row>
    <row r="1009" spans="1:4" ht="12">
      <c r="A1009" s="266"/>
      <c r="B1009" s="267"/>
      <c r="C1009" s="71"/>
      <c r="D1009" s="71"/>
    </row>
    <row r="1010" spans="1:4" ht="12">
      <c r="A1010" s="266"/>
      <c r="B1010" s="267"/>
      <c r="C1010" s="71"/>
      <c r="D1010" s="71"/>
    </row>
    <row r="1011" spans="1:4" ht="12">
      <c r="A1011" s="266"/>
      <c r="B1011" s="267"/>
      <c r="C1011" s="71"/>
      <c r="D1011" s="71"/>
    </row>
    <row r="1012" spans="1:4" ht="12">
      <c r="A1012" s="266"/>
      <c r="B1012" s="267"/>
      <c r="C1012" s="71"/>
      <c r="D1012" s="71"/>
    </row>
    <row r="1013" spans="1:4" ht="12">
      <c r="A1013" s="266"/>
      <c r="B1013" s="267"/>
      <c r="C1013" s="71"/>
      <c r="D1013" s="71"/>
    </row>
    <row r="1014" spans="1:2" ht="12">
      <c r="A1014" s="266"/>
      <c r="B1014" s="267"/>
    </row>
    <row r="1015" spans="1:2" ht="12">
      <c r="A1015" s="266"/>
      <c r="B1015" s="267"/>
    </row>
    <row r="1016" spans="3:4" ht="12">
      <c r="C1016" s="72"/>
      <c r="D1016" s="72"/>
    </row>
    <row r="1018" spans="1:4" ht="12">
      <c r="A1018" s="269"/>
      <c r="B1018" s="270"/>
      <c r="C1018" s="72"/>
      <c r="D1018" s="72"/>
    </row>
    <row r="1020" spans="1:2" ht="12">
      <c r="A1020" s="269"/>
      <c r="B1020" s="270"/>
    </row>
  </sheetData>
  <sheetProtection/>
  <mergeCells count="3">
    <mergeCell ref="A1:F1"/>
    <mergeCell ref="A2:B2"/>
    <mergeCell ref="A3:B3"/>
  </mergeCells>
  <printOptions horizontalCentered="1"/>
  <pageMargins left="0.1968503937007874" right="0.1968503937007874" top="0.6299212598425197" bottom="0.5511811023622047" header="0.31496062992125984" footer="0.31496062992125984"/>
  <pageSetup firstPageNumber="551" useFirstPageNumber="1" horizontalDpi="600" verticalDpi="600" orientation="portrait" paperSize="9" scale="85" r:id="rId1"/>
  <headerFooter alignWithMargins="0">
    <oddFooter>&amp;C&amp;P</oddFooter>
  </headerFooter>
  <ignoredErrors>
    <ignoredError sqref="A85 A93 A103 A123 A24 A29 A61:A62 A64 A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Domagoj Glavica</dc:creator>
  <cp:keywords/>
  <dc:description/>
  <cp:lastModifiedBy>mfkor</cp:lastModifiedBy>
  <cp:lastPrinted>2016-05-06T08:07:30Z</cp:lastPrinted>
  <dcterms:created xsi:type="dcterms:W3CDTF">2001-11-29T15:00:47Z</dcterms:created>
  <dcterms:modified xsi:type="dcterms:W3CDTF">2016-05-06T08:07:43Z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2HV-Izvršenje financijskog plana za 2015..xls</vt:lpwstr>
  </property>
</Properties>
</file>